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1320" windowWidth="20490" windowHeight="7155"/>
  </bookViews>
  <sheets>
    <sheet name="Buget Plan de afaceri_106932" sheetId="4" r:id="rId1"/>
    <sheet name="Model - Buget Plan de afaceri" sheetId="2" r:id="rId2"/>
    <sheet name="Cheltuieli Eligibile" sheetId="3" r:id="rId3"/>
    <sheet name="Plafon Salarii" sheetId="5" r:id="rId4"/>
  </sheets>
  <calcPr calcId="144525"/>
</workbook>
</file>

<file path=xl/calcChain.xml><?xml version="1.0" encoding="utf-8"?>
<calcChain xmlns="http://schemas.openxmlformats.org/spreadsheetml/2006/main">
  <c r="K82" i="4" l="1"/>
  <c r="L10" i="4" l="1"/>
  <c r="L9" i="4"/>
  <c r="I81" i="4"/>
  <c r="J81" i="4"/>
  <c r="K81" i="4"/>
  <c r="J66" i="4"/>
  <c r="K66" i="4" s="1"/>
  <c r="I66" i="4"/>
  <c r="J65" i="4"/>
  <c r="K65" i="4" s="1"/>
  <c r="I65" i="4"/>
  <c r="I58" i="4"/>
  <c r="J58" i="4"/>
  <c r="K58" i="4" s="1"/>
  <c r="I80" i="4"/>
  <c r="J80" i="4"/>
  <c r="K80" i="4" s="1"/>
  <c r="I79" i="4"/>
  <c r="J79" i="4"/>
  <c r="K79" i="4" s="1"/>
  <c r="I78" i="4"/>
  <c r="J78" i="4"/>
  <c r="K78" i="4" s="1"/>
  <c r="I77" i="4"/>
  <c r="J77" i="4"/>
  <c r="K77" i="4" s="1"/>
  <c r="I76" i="4"/>
  <c r="J76" i="4"/>
  <c r="K76" i="4" s="1"/>
  <c r="I75" i="4"/>
  <c r="J75" i="4"/>
  <c r="K75" i="4" s="1"/>
  <c r="I74" i="4"/>
  <c r="J74" i="4"/>
  <c r="K74" i="4" s="1"/>
  <c r="I73" i="4"/>
  <c r="J73" i="4"/>
  <c r="K73" i="4" s="1"/>
  <c r="I8" i="4"/>
  <c r="K8" i="4" s="1"/>
  <c r="J8" i="4"/>
  <c r="J72" i="4" l="1"/>
  <c r="K72" i="4" s="1"/>
  <c r="I72" i="4"/>
  <c r="J71" i="4"/>
  <c r="K71" i="4" s="1"/>
  <c r="I71" i="4"/>
  <c r="J70" i="4"/>
  <c r="K70" i="4" s="1"/>
  <c r="I70" i="4"/>
  <c r="J69" i="4"/>
  <c r="K69" i="4" s="1"/>
  <c r="I69" i="4"/>
  <c r="J68" i="4"/>
  <c r="K68" i="4" s="1"/>
  <c r="I68" i="4"/>
  <c r="J67" i="4"/>
  <c r="K67" i="4" s="1"/>
  <c r="I67" i="4"/>
  <c r="J64" i="4"/>
  <c r="K64" i="4" s="1"/>
  <c r="I64" i="4"/>
  <c r="J63" i="4"/>
  <c r="K63" i="4" s="1"/>
  <c r="I63" i="4"/>
  <c r="J62" i="4"/>
  <c r="K62" i="4" s="1"/>
  <c r="I62" i="4"/>
  <c r="J61" i="4"/>
  <c r="J82" i="4" s="1"/>
  <c r="I61" i="4"/>
  <c r="K61" i="4" l="1"/>
  <c r="E85" i="4"/>
  <c r="J54" i="4" l="1"/>
  <c r="K54" i="4" s="1"/>
  <c r="J55" i="4"/>
  <c r="K55" i="4" s="1"/>
  <c r="J56" i="4"/>
  <c r="K56" i="4" s="1"/>
  <c r="J57" i="4"/>
  <c r="K57" i="4" s="1"/>
  <c r="J20" i="4"/>
  <c r="K20" i="4" s="1"/>
  <c r="J21" i="4"/>
  <c r="K21" i="4" s="1"/>
  <c r="J22" i="4"/>
  <c r="K22" i="4" s="1"/>
  <c r="J23" i="4"/>
  <c r="K23" i="4" s="1"/>
  <c r="J24" i="4"/>
  <c r="K24" i="4" s="1"/>
  <c r="J25" i="4"/>
  <c r="K25" i="4" s="1"/>
  <c r="J26" i="4"/>
  <c r="K26" i="4" s="1"/>
  <c r="J27" i="4"/>
  <c r="K27" i="4" s="1"/>
  <c r="J28" i="4"/>
  <c r="K28" i="4" s="1"/>
  <c r="J29" i="4"/>
  <c r="K29" i="4" s="1"/>
  <c r="J30" i="4"/>
  <c r="K30" i="4" s="1"/>
  <c r="J31" i="4"/>
  <c r="K31" i="4" s="1"/>
  <c r="J32" i="4"/>
  <c r="K32" i="4" s="1"/>
  <c r="J33" i="4"/>
  <c r="K33" i="4" s="1"/>
  <c r="J34" i="4"/>
  <c r="K34" i="4" s="1"/>
  <c r="J35" i="4"/>
  <c r="K35" i="4" s="1"/>
  <c r="J36" i="4"/>
  <c r="K36" i="4" s="1"/>
  <c r="J37" i="4"/>
  <c r="K37" i="4" s="1"/>
  <c r="J38" i="4"/>
  <c r="K38" i="4" s="1"/>
  <c r="J39" i="4"/>
  <c r="K39" i="4" s="1"/>
  <c r="J40" i="4"/>
  <c r="K40" i="4" s="1"/>
  <c r="J41" i="4"/>
  <c r="K41" i="4" s="1"/>
  <c r="J42" i="4"/>
  <c r="K42" i="4" s="1"/>
  <c r="J43" i="4"/>
  <c r="K43" i="4" s="1"/>
  <c r="J44" i="4"/>
  <c r="K44" i="4" s="1"/>
  <c r="J45" i="4"/>
  <c r="K45" i="4" s="1"/>
  <c r="J46" i="4"/>
  <c r="K46" i="4" s="1"/>
  <c r="J47" i="4"/>
  <c r="K47" i="4" s="1"/>
  <c r="J48" i="4"/>
  <c r="K48" i="4" s="1"/>
  <c r="J49" i="4"/>
  <c r="K49" i="4" s="1"/>
  <c r="J50" i="4"/>
  <c r="K50" i="4" s="1"/>
  <c r="J51" i="4"/>
  <c r="K51" i="4" s="1"/>
  <c r="J52" i="4"/>
  <c r="K52" i="4" s="1"/>
  <c r="J53" i="4"/>
  <c r="K53" i="4" s="1"/>
  <c r="J18" i="4"/>
  <c r="K18" i="4" s="1"/>
  <c r="J19" i="4"/>
  <c r="K19" i="4" s="1"/>
  <c r="J10" i="4"/>
  <c r="K10" i="4" s="1"/>
  <c r="J11" i="4"/>
  <c r="K11" i="4" s="1"/>
  <c r="J12" i="4"/>
  <c r="K12" i="4" s="1"/>
  <c r="J13" i="4"/>
  <c r="K13" i="4" s="1"/>
  <c r="J14" i="4"/>
  <c r="K14" i="4" s="1"/>
  <c r="J15" i="4"/>
  <c r="K15" i="4" s="1"/>
  <c r="J16" i="4"/>
  <c r="K16" i="4" s="1"/>
  <c r="J17" i="4"/>
  <c r="K17" i="4" s="1"/>
  <c r="J9" i="4"/>
  <c r="K9" i="4" s="1"/>
  <c r="I57" i="4"/>
  <c r="I48" i="4"/>
  <c r="I49" i="4"/>
  <c r="I50" i="4"/>
  <c r="I51" i="4"/>
  <c r="I52" i="4"/>
  <c r="I53" i="4"/>
  <c r="I54" i="4"/>
  <c r="I55" i="4"/>
  <c r="I56" i="4"/>
  <c r="I45" i="4"/>
  <c r="I46" i="4"/>
  <c r="I47" i="4"/>
  <c r="I39" i="4"/>
  <c r="I40" i="4"/>
  <c r="I41" i="4"/>
  <c r="I42" i="4"/>
  <c r="I43" i="4"/>
  <c r="I44" i="4"/>
  <c r="I18" i="4"/>
  <c r="I19" i="4"/>
  <c r="I20" i="4"/>
  <c r="I21" i="4"/>
  <c r="I22" i="4"/>
  <c r="I23" i="4"/>
  <c r="I24" i="4"/>
  <c r="I25" i="4"/>
  <c r="I26" i="4"/>
  <c r="I27" i="4"/>
  <c r="I28" i="4"/>
  <c r="I29" i="4"/>
  <c r="I30" i="4"/>
  <c r="I31" i="4"/>
  <c r="I32" i="4"/>
  <c r="I33" i="4"/>
  <c r="I34" i="4"/>
  <c r="I35" i="4"/>
  <c r="I36" i="4"/>
  <c r="I37" i="4"/>
  <c r="I38" i="4"/>
  <c r="I10" i="4"/>
  <c r="I11" i="4"/>
  <c r="I12" i="4"/>
  <c r="I13" i="4"/>
  <c r="I14" i="4"/>
  <c r="I15" i="4"/>
  <c r="I16" i="4"/>
  <c r="I17" i="4"/>
  <c r="I9" i="4"/>
  <c r="K7" i="4" l="1"/>
  <c r="J7" i="4"/>
  <c r="K6" i="4"/>
  <c r="J6" i="4"/>
  <c r="K5" i="4"/>
  <c r="J5" i="4"/>
  <c r="K4" i="4"/>
  <c r="J4" i="4"/>
  <c r="W62" i="4" l="1"/>
  <c r="W82" i="4" l="1"/>
  <c r="C28" i="5"/>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59" i="4" l="1"/>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83" i="4" l="1"/>
  <c r="K13" i="2"/>
  <c r="N13" i="2"/>
  <c r="R13" i="2"/>
  <c r="V13" i="2"/>
  <c r="O13" i="2"/>
  <c r="S13" i="2"/>
  <c r="W13" i="2"/>
  <c r="L13" i="2"/>
  <c r="P13" i="2"/>
  <c r="T13" i="2"/>
  <c r="M13" i="2"/>
  <c r="Q13" i="2"/>
  <c r="U13" i="2"/>
  <c r="K12" i="2"/>
  <c r="O12" i="2"/>
  <c r="S12" i="2"/>
  <c r="W12" i="2"/>
  <c r="L12" i="2"/>
  <c r="P12" i="2"/>
  <c r="T12" i="2"/>
  <c r="M12" i="2"/>
  <c r="Q12" i="2"/>
  <c r="U12" i="2"/>
  <c r="N12" i="2"/>
  <c r="R12" i="2"/>
  <c r="V12" i="2"/>
  <c r="K11" i="2"/>
  <c r="P11" i="2"/>
  <c r="T11" i="2"/>
  <c r="L11" i="2"/>
  <c r="M11" i="2"/>
  <c r="Q11" i="2"/>
  <c r="U11" i="2"/>
  <c r="N11" i="2"/>
  <c r="R11" i="2"/>
  <c r="V11" i="2"/>
  <c r="O11" i="2"/>
  <c r="S11" i="2"/>
  <c r="W11" i="2"/>
  <c r="K14" i="2"/>
  <c r="Q14" i="2"/>
  <c r="U14" i="2"/>
  <c r="N14" i="2"/>
  <c r="R14" i="2"/>
  <c r="V14" i="2"/>
  <c r="O14" i="2"/>
  <c r="S14" i="2"/>
  <c r="W14" i="2"/>
  <c r="P14" i="2"/>
  <c r="T14" i="2"/>
  <c r="W31" i="2"/>
  <c r="K10" i="2"/>
  <c r="J31" i="2"/>
  <c r="K31" i="2"/>
  <c r="J19" i="2"/>
  <c r="M19" i="2" l="1"/>
  <c r="M32" i="2" s="1"/>
  <c r="L19" i="2"/>
  <c r="L32" i="2" s="1"/>
  <c r="P19" i="2"/>
  <c r="P32" i="2" s="1"/>
  <c r="V19" i="2"/>
  <c r="V32" i="2" s="1"/>
  <c r="Q19" i="2"/>
  <c r="Q32" i="2" s="1"/>
  <c r="S19" i="2"/>
  <c r="S32" i="2" s="1"/>
  <c r="N19" i="2"/>
  <c r="N32" i="2" s="1"/>
  <c r="T19" i="2"/>
  <c r="T32" i="2" s="1"/>
  <c r="O19" i="2"/>
  <c r="O32" i="2" s="1"/>
  <c r="U19" i="2"/>
  <c r="U32" i="2" s="1"/>
  <c r="W19" i="2"/>
  <c r="W32" i="2" s="1"/>
  <c r="R19" i="2"/>
  <c r="R32" i="2" s="1"/>
  <c r="J32" i="2"/>
  <c r="K19" i="2"/>
  <c r="K32" i="2" s="1"/>
  <c r="V82" i="4"/>
  <c r="U82" i="4"/>
  <c r="T82" i="4"/>
  <c r="S82" i="4"/>
  <c r="R82" i="4"/>
  <c r="Q82" i="4"/>
  <c r="P82" i="4"/>
  <c r="O82" i="4"/>
  <c r="N82" i="4"/>
  <c r="M82" i="4"/>
  <c r="L82" i="4"/>
  <c r="W59" i="4"/>
  <c r="V59" i="4"/>
  <c r="U59" i="4"/>
  <c r="T59" i="4"/>
  <c r="S59" i="4"/>
  <c r="R59" i="4"/>
  <c r="Q59" i="4"/>
  <c r="P59" i="4"/>
  <c r="O59" i="4"/>
  <c r="N59" i="4"/>
  <c r="M59" i="4"/>
  <c r="L59" i="4"/>
  <c r="K59" i="4"/>
  <c r="O83" i="4" l="1"/>
  <c r="S83" i="4"/>
  <c r="L83" i="4"/>
  <c r="P83" i="4"/>
  <c r="T83" i="4"/>
  <c r="W83" i="4"/>
  <c r="M83" i="4"/>
  <c r="Q83" i="4"/>
  <c r="U83" i="4"/>
  <c r="K83" i="4"/>
  <c r="N83" i="4"/>
  <c r="R83" i="4"/>
  <c r="V83" i="4"/>
</calcChain>
</file>

<file path=xl/sharedStrings.xml><?xml version="1.0" encoding="utf-8"?>
<sst xmlns="http://schemas.openxmlformats.org/spreadsheetml/2006/main" count="591" uniqueCount="221">
  <si>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</si>
  <si>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</si>
  <si>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</si>
  <si>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</si>
  <si>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</si>
  <si>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</si>
  <si>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</si>
  <si>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</si>
  <si>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</si>
  <si>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</si>
  <si>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</si>
  <si>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</si>
  <si>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</si>
  <si>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</si>
  <si>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</si>
  <si>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</si>
  <si>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</si>
  <si>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</si>
  <si>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</si>
  <si>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</si>
  <si>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</si>
  <si>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</si>
  <si>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</si>
  <si>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</si>
  <si>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</si>
  <si>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</si>
  <si>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</si>
  <si>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</si>
  <si>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</si>
  <si>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</si>
  <si>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</si>
  <si>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</si>
  <si>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</si>
  <si>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</si>
  <si>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</si>
  <si>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</si>
  <si>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</si>
  <si>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</si>
  <si>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</si>
  <si>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</si>
  <si>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</si>
  <si>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</si>
  <si>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</si>
  <si>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</si>
  <si>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</si>
  <si>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</si>
  <si>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</si>
  <si>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</si>
  <si>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</si>
  <si>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</si>
  <si>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</si>
  <si>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</si>
  <si>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</si>
  <si>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</si>
  <si>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</si>
  <si>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</si>
  <si>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</si>
  <si>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</si>
  <si>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</si>
  <si>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</si>
  <si>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</si>
  <si>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</si>
  <si>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</si>
  <si>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</si>
  <si>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</si>
  <si>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</si>
  <si>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</si>
  <si>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</si>
  <si>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</si>
  <si>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</si>
  <si>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</si>
  <si>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</si>
  <si>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</si>
  <si>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</si>
  <si>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</si>
  <si>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</si>
  <si>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</si>
  <si>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</si>
  <si>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</si>
  <si>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</si>
  <si>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</si>
  <si>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</si>
  <si>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</si>
  <si>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</si>
  <si>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</si>
  <si>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</si>
  <si>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</si>
  <si>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</si>
  <si>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</si>
  <si>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</si>
  <si>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</si>
  <si>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</si>
  <si>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</si>
  <si>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</si>
  <si>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</si>
  <si>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</si>
  <si>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</si>
  <si>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</si>
  <si>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</si>
  <si>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</si>
  <si>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</si>
  <si>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</si>
  <si>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UNITATE SPALARE CU MASAJ</t>
  </si>
  <si>
    <t>PIELE ECO, SUPORT PICIOARE REGLABIL INALTIME ELECTRIC, SCAFA CERAMICA , FUNCTIE MASAJ</t>
  </si>
  <si>
    <t>UCENIC COAFOR</t>
  </si>
  <si>
    <t>CADRU METAL, 5 SERTARE MOBILE + 1 FIX, DIMENSIUNI 52 X 52 X 46 CM , 9KG</t>
  </si>
  <si>
    <t xml:space="preserve">USCATOR PAR 2500 W </t>
  </si>
  <si>
    <t>TEHNOLOGIE TURBO COMPRESOR, GRILA CU TURMALINA, PUTERE 2500 W</t>
  </si>
  <si>
    <t xml:space="preserve">USCATOR PAR 2000 W </t>
  </si>
  <si>
    <t>PUTERE 2000 W , 2 VITEZE, DIFUZOR INCLUS</t>
  </si>
  <si>
    <t>PLACA PAR INFRAROSU</t>
  </si>
  <si>
    <t>Control temperatură: 180 – 230ºC, Reglaj temperatură: DA ,Tip înveliș plăci:  ceramic, Dimensiunea plăcii: 9 x 2,5 cm, Display: LED, Oprire automată: DA</t>
  </si>
  <si>
    <t>MINI PLACA CREPONAT</t>
  </si>
  <si>
    <t>Temperatura maximă 200°C, Tip înveliș plăci: turmalină, Dimensiune aparat: 16cm, Dimensiune plăci: 6,5cm * 1</t>
  </si>
  <si>
    <t>ONDULATOR CONIC 13/25MM</t>
  </si>
  <si>
    <t>Diametru : 13/25 mm, Înveliș: Ceramică, turmalină, Vârf rece: DA, Lungime tambur: 12,5 cm, Temperatură maximă: 210ºC</t>
  </si>
  <si>
    <t>ONDULATOR 5 CAPETE DIFERITE</t>
  </si>
  <si>
    <t>Diametru tambur conic: 1,5 cm; 2,5 cm, Diametru tambur clasic cu clemă: 2 cm; 2,5 cm; 3,5 cm, Lungime tambur conic și clasic: 15 cm, Înveliș: titan, Temperatură maximă: 210ºC, Acesorii: geantă de calatorie.</t>
  </si>
  <si>
    <t>ONDULATOR TRIPLU MEDIU</t>
  </si>
  <si>
    <t>Înveliș: ceramică, turmalină, Vârf rece: DA, Lungime tambur: 9,5 x 5,5 cm , Temperatura maximă: 230ºC, Display: LED</t>
  </si>
  <si>
    <t>ONDULATOR TRIPLU MARE</t>
  </si>
  <si>
    <t>Înveliș: ceramică, turmalină, Vârf rece: DA, Lungime tambur: mediu: 10 x 5,5 cm, Temperatura maximă: 230ºC, Display: LED</t>
  </si>
  <si>
    <t>PERIE CERAMICA 23MM</t>
  </si>
  <si>
    <t>PERIE CERAMICA – IONICA, DISTRIBUTIE UNIFORMA A CALDURII, USCAREA PARULUI MULT MAI RAPIDA</t>
  </si>
  <si>
    <t>PERIE CERAMICA 33MM</t>
  </si>
  <si>
    <t>PERIE CERAMICA 44MM</t>
  </si>
  <si>
    <t>MASINA TUNS CONTUR</t>
  </si>
  <si>
    <t>INCARCATOR ,  CAP TAIERE AJUSTABIL 3 MM, 6MM, 9MM  , SET INTRETINERE,</t>
  </si>
  <si>
    <t xml:space="preserve">MASINA TUNS </t>
  </si>
  <si>
    <t>MOTOR OSCILATOR SILENTIOS, LUNGIME TAIERE 0.7-3 mm, LATIME LAME 46 mm , PUTERE 15W, GREUTATE : 630 GR , 5 GRATARE (NR 1,2,3,4,5)</t>
  </si>
  <si>
    <t>FOARFECA TUNS</t>
  </si>
  <si>
    <t xml:space="preserve">DIMENSIUNE 5.5 </t>
  </si>
  <si>
    <t>FOARFECA FILAT</t>
  </si>
  <si>
    <t>DIMENSIUNE 5,5</t>
  </si>
  <si>
    <t xml:space="preserve">PLACA PAR CU ABURI </t>
  </si>
  <si>
    <t>TEHNOLOGIE STEAMPOD, 4 TREPTE DE TEMPERATURA, INDREPTARE PE PAR USCAT, CONTROL TEMPERATURA, TEMPERATURA MAXIMA 210 GRADE</t>
  </si>
  <si>
    <t>SCAUN CLIENT</t>
  </si>
  <si>
    <t>PIELE  ECO, POMPA GAZ , INALTIME REGLABILA, DIMENSIUNI : 40X60X55-70 CM  , 20KG</t>
  </si>
  <si>
    <t>SCAUN LUCRATOR</t>
  </si>
  <si>
    <t>PIELE ECO , SUPORT PICIOARE , CADRU METAL , POMPA GAZ, INALTIM REGLABILA, DIMENSIUNI : 35x35x49-63 cm, GREUTATE : 12 KG</t>
  </si>
  <si>
    <t>APARAT PILIT MANICHIURA</t>
  </si>
  <si>
    <t>20000 RPM , FARA VIBRATII, MANDRINA DIN OTEL INOXIDABIL , OPRIRE DE SIGURANTA, SISTEM DE CONTROL AL VITEZEI AUTOMAT, CONTROL DE PROTECTIE LA SUPRASARCINA , 800 Ma</t>
  </si>
  <si>
    <t>LAMPI LED MANICHIURA</t>
  </si>
  <si>
    <t>33 DE LEDURI , PUTERE MAXIMA 48 W , SENZOR ACTIVAT LA MISCARE, FUNCTIE LOW HEAT, LUNGIME UNDA 365+405 NM , 50000 ORE DURATA DE VIATA</t>
  </si>
  <si>
    <t>LAMPA MASA MANICHIURA</t>
  </si>
  <si>
    <t>TEHNOLOGIE LED , 35000 ORE DE FUNCTIONARE , PUTERE : 10W LED( ECHIVALENT  100W BEC CLASIC)</t>
  </si>
  <si>
    <t>STERILIZATOR PUPINEL</t>
  </si>
  <si>
    <t>STERILIZARE USCATA , TEMPERATURA MAXIMA 250 GRADE , TIMER , PUTERE 400 W</t>
  </si>
  <si>
    <t>FORFECUTA CUTICULE CURBATA</t>
  </si>
  <si>
    <t>FORFECTUTA CUTICULE LAMA CURBATA INOX</t>
  </si>
  <si>
    <t>FORFECTUTA CUTICULE CURBATA L</t>
  </si>
  <si>
    <t>FORFECUTA CUTICULE LAMA CURBATA L</t>
  </si>
  <si>
    <t>FORFECUTA UNGHII LAMA CURBATA</t>
  </si>
  <si>
    <t>SPATULA IMPINGERE</t>
  </si>
  <si>
    <t>PENSETA DECORURI</t>
  </si>
  <si>
    <t>SPATULA DUBLA FUNCTIE</t>
  </si>
  <si>
    <t>CHIURETA PEDICHIURA 1MM</t>
  </si>
  <si>
    <t>CHIURETA PEDICHIURA 0.5MM</t>
  </si>
  <si>
    <t>GHILOTINA INOX</t>
  </si>
  <si>
    <t xml:space="preserve">CLESTE INOX CUTICULE </t>
  </si>
  <si>
    <t>CLESTE UNGHII INCARNATE</t>
  </si>
  <si>
    <t>SAMPON 300 ML DIVERSE SORTIMENTE</t>
  </si>
  <si>
    <t xml:space="preserve">BALSAM 300 ML DIVERSE SORTIMENTE </t>
  </si>
  <si>
    <t>TRATAMENTE PAR DIVERSE SORTIMENTE</t>
  </si>
  <si>
    <t>SAMPON 325 ML DIVERSE SORTIMENTE</t>
  </si>
  <si>
    <t>BALSAM 325 ML DIVERSE SORTIMENTE</t>
  </si>
  <si>
    <t>ULEI PAR 125 ML</t>
  </si>
  <si>
    <t xml:space="preserve">CREMA PAR 150 ML </t>
  </si>
  <si>
    <t>MASCA PAR 400 ML DIVERSE SORTIMENTE</t>
  </si>
  <si>
    <t>OXIDANT MATRIX 2,7 %</t>
  </si>
  <si>
    <t>FORFECUTA CUTICULE LAMA CURBATA INOX</t>
  </si>
  <si>
    <t>SPATULA IMPINGERE DUBLA FUNCTIE PENTRU IMPINGEREA CUTICULELOR, INOX</t>
  </si>
  <si>
    <t xml:space="preserve">PT IMPINGEREA CUICULELOR </t>
  </si>
  <si>
    <t>CHIURETA PEDICHIURA 1MM , MANER PLAT</t>
  </si>
  <si>
    <t xml:space="preserve">CHIURETA PEDICHIURA 0.5 MM MANER PLAT </t>
  </si>
  <si>
    <t>GHILOTINA INOX PENTRU UNGHII FALSE</t>
  </si>
  <si>
    <t>CLESTE INOX CUTICULE 12 CM</t>
  </si>
  <si>
    <t>CLESTE INOX UNGHII INCARNATE 12 CM</t>
  </si>
  <si>
    <t xml:space="preserve">SAMPON DE PAR DIVERSE SORTIMENTE , 300 ML </t>
  </si>
  <si>
    <t xml:space="preserve">BALSAM DE PAR MATRIX DIVERSE SORTIMENTE , 300 ML </t>
  </si>
  <si>
    <t xml:space="preserve">CREMA PAR MATRIX , 150 ML </t>
  </si>
  <si>
    <t xml:space="preserve">MASCA PAR DIVERSE SORTIMENTE , 400 ML </t>
  </si>
  <si>
    <t xml:space="preserve">DECOLORANT </t>
  </si>
  <si>
    <t>OXIDANT</t>
  </si>
  <si>
    <t>OXIDANT 6%  PENTRU VOPSEA</t>
  </si>
  <si>
    <t>OXIDANT 2%  PENTRU VOPSEA</t>
  </si>
  <si>
    <t>OXIDANT 12%  PENTRU VOPSEA</t>
  </si>
  <si>
    <t>VOPSEA PAR</t>
  </si>
  <si>
    <t>VOPSEA PERMANENTA</t>
  </si>
  <si>
    <t xml:space="preserve">VOPSEA DE PAR  CU SAU FARA AMONIAC </t>
  </si>
  <si>
    <t>VOPSEA DE PAR DIVERSE SORTIMENTE</t>
  </si>
  <si>
    <t xml:space="preserve">VOPSEA PAR DIVERSE NUANTE </t>
  </si>
  <si>
    <t xml:space="preserve">VOPSEA DE PAR CU SAU FARA AMONIAC </t>
  </si>
  <si>
    <t xml:space="preserve">BALSAM DE PAR DIVERSE SORTIMENTE , 300 ML </t>
  </si>
  <si>
    <t xml:space="preserve">SAMPON PENTRU PAR DIVERSE SORTIMENTE , 325 ML </t>
  </si>
  <si>
    <t>BALSAM PENTRU PAR DIVERSE SORTIMENTE , 325 ML</t>
  </si>
  <si>
    <t xml:space="preserve">ULEI PENTRU PAR 125 ML </t>
  </si>
  <si>
    <t>OXIDANT 2,7 %</t>
  </si>
  <si>
    <t xml:space="preserve">OXIDANT </t>
  </si>
  <si>
    <t>OXIDANT 6% PENTRU VOPSEA</t>
  </si>
  <si>
    <t>OXIDANT 2,7 %  PT VOPSEA</t>
  </si>
  <si>
    <t>OXIDANT 9%  PENTRU VOPSEA</t>
  </si>
  <si>
    <t>OXIDANT 12% PENTRU VOPSEA</t>
  </si>
  <si>
    <t xml:space="preserve">LEAVE-IN PENTRU PAR DIVERSE SORTIMENTE , 200ML , 125ML, 250 ML, </t>
  </si>
  <si>
    <t xml:space="preserve">CREMA PAR , 150 ML </t>
  </si>
  <si>
    <t>OXIDANT 2,7 % PT VOPSEA</t>
  </si>
  <si>
    <t xml:space="preserve">LEAVE-IN PENTRU PAR  DIVERSE SORTIMENTE , 200ML , 125ML, 250 ML, </t>
  </si>
  <si>
    <t>Televizor (TV) LED LG 43LK5000PLA, 108 cm (43 inch), Full HD, negru. 43", Full HD 1920 x 1080, boxe '10W, Down FirinS, DVBT2/ C|S2, Cl+ 1 .3, HDMI, USB, LAN, component, slot Cl,2x RF, telecomanda L-con cu baterii incluse, VESA 200 x 200 cm.</t>
  </si>
  <si>
    <t>TELEVIZOR</t>
  </si>
  <si>
    <t>Dimensiuni Fotolii: 70X 6zcm Canapea :70 x 122 cm Material Structura din lemn de fag, placi din aschii si fibre de lemn . sezutul si spatarul sunt din poliuretan high resilience de densitate medie Tapiteria: piele naturala, imitatie de piele sau stofa.</t>
  </si>
  <si>
    <t>SET CANAPEA + FOTOLII</t>
  </si>
  <si>
    <t>Materiale promotionale</t>
  </si>
  <si>
    <t>MOBILIER RECEPTIE</t>
  </si>
  <si>
    <t>Mobilier tip receptie cu role, din pal melaminat cu sticla vopsita ,dimensiuni 1200x1000x500mm.</t>
  </si>
  <si>
    <t>Contract 11 luni</t>
  </si>
  <si>
    <t>Flyer A5 - 1200 buc la 1 leu fara TVA buc</t>
  </si>
  <si>
    <t xml:space="preserve">Salariu net Coafor stilist </t>
  </si>
  <si>
    <t xml:space="preserve">Contributii (Angajat + Angajator) aferente SN Coafor stilist </t>
  </si>
  <si>
    <t>8 h/zi x 11 luni</t>
  </si>
  <si>
    <t xml:space="preserve">Contributii (Angajat + Angajator) aferente SN Manichiurist-pedichiurist </t>
  </si>
  <si>
    <t xml:space="preserve">Salariu net Manichiurist-pedichiurist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</si>
</sst>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21" x14ac:knownFonts="1">
    <font>
      <sz val="11"/>
      <color theme="1"/>
      <name val="Calibri"/>
      <family val="2"/>
      <charset val="238"/>
      <scheme val="minor"/>
    </font>
    <font>
      <sz val="11"/>
      <color theme="1"/>
      <name val="Calibri"/>
      <family val="2"/>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sz val="11"/>
      <color theme="1"/>
      <name val="Trebuchet MS"/>
      <family val="2"/>
    </font>
    <font>
      <sz val="12"/>
      <color rgb="FF000000"/>
      <name val="Trebuchet MS"/>
      <family val="2"/>
    </font>
    <font>
      <sz val="11"/>
      <color rgb="FF000000"/>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188">
    <xf numFmtId="0" fontId="0" fillId="0" borderId="0" xfId="0"/>
    <xf numFmtId="0" fontId="4" fillId="0" borderId="0" xfId="0" applyFont="1"/>
    <xf numFmtId="0" fontId="5" fillId="5" borderId="7" xfId="0" applyFont="1" applyFill="1" applyBorder="1"/>
    <xf numFmtId="0" fontId="5" fillId="5" borderId="24" xfId="0" applyFont="1" applyFill="1" applyBorder="1"/>
    <xf numFmtId="0" fontId="5" fillId="0" borderId="0" xfId="0" applyFont="1"/>
    <xf numFmtId="0" fontId="5" fillId="0" borderId="18" xfId="0" applyFont="1" applyBorder="1" applyAlignment="1">
      <alignment horizontal="center" vertical="center"/>
    </xf>
    <xf numFmtId="0" fontId="5" fillId="0" borderId="13" xfId="0" applyFont="1" applyBorder="1"/>
    <xf numFmtId="0" fontId="5" fillId="0" borderId="7" xfId="0" applyFont="1" applyBorder="1" applyAlignment="1">
      <alignment wrapText="1"/>
    </xf>
    <xf numFmtId="4" fontId="6" fillId="0" borderId="7" xfId="0" applyNumberFormat="1" applyFont="1" applyFill="1" applyBorder="1" applyAlignment="1">
      <alignment horizontal="right" vertical="center" wrapText="1"/>
    </xf>
    <xf numFmtId="4" fontId="6" fillId="0" borderId="6" xfId="0" applyNumberFormat="1" applyFont="1" applyFill="1" applyBorder="1" applyAlignment="1">
      <alignment horizontal="right" vertical="center" wrapText="1"/>
    </xf>
    <xf numFmtId="0" fontId="5" fillId="0" borderId="19" xfId="0" applyFont="1" applyBorder="1"/>
    <xf numFmtId="0" fontId="5" fillId="0" borderId="18" xfId="0" applyFont="1" applyBorder="1"/>
    <xf numFmtId="0" fontId="5" fillId="0" borderId="6" xfId="0" applyFont="1" applyBorder="1"/>
    <xf numFmtId="0" fontId="5" fillId="2" borderId="28" xfId="0" applyFont="1" applyFill="1" applyBorder="1"/>
    <xf numFmtId="0" fontId="5" fillId="2" borderId="32" xfId="0" applyFont="1" applyFill="1" applyBorder="1"/>
    <xf numFmtId="0" fontId="5" fillId="2" borderId="33" xfId="0" applyFont="1" applyFill="1" applyBorder="1"/>
    <xf numFmtId="0" fontId="5" fillId="0" borderId="6" xfId="0" applyFont="1" applyBorder="1" applyAlignment="1">
      <alignment wrapText="1"/>
    </xf>
    <xf numFmtId="0" fontId="5" fillId="0" borderId="23" xfId="0" applyFont="1" applyBorder="1" applyAlignment="1">
      <alignment horizontal="center" vertical="center"/>
    </xf>
    <xf numFmtId="0" fontId="5" fillId="0" borderId="24" xfId="0" applyFont="1" applyBorder="1"/>
    <xf numFmtId="0" fontId="5" fillId="0" borderId="23" xfId="0" applyFont="1" applyBorder="1"/>
    <xf numFmtId="0" fontId="5" fillId="0" borderId="7" xfId="0" applyFont="1" applyBorder="1"/>
    <xf numFmtId="4" fontId="6" fillId="0" borderId="8" xfId="0" applyNumberFormat="1" applyFont="1" applyFill="1" applyBorder="1" applyAlignment="1">
      <alignment horizontal="right" vertical="center" wrapText="1"/>
    </xf>
    <xf numFmtId="0" fontId="5" fillId="0" borderId="22" xfId="0" applyFont="1" applyBorder="1"/>
    <xf numFmtId="0" fontId="5" fillId="0" borderId="20" xfId="0" applyFont="1" applyBorder="1"/>
    <xf numFmtId="0" fontId="5" fillId="0" borderId="21" xfId="0" applyFont="1" applyBorder="1"/>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0" fontId="6" fillId="0" borderId="0" xfId="0" applyFont="1" applyFill="1" applyBorder="1"/>
    <xf numFmtId="3" fontId="3" fillId="4" borderId="10"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4" fontId="3" fillId="6" borderId="9" xfId="0" applyNumberFormat="1" applyFont="1" applyFill="1" applyBorder="1"/>
    <xf numFmtId="4" fontId="3" fillId="6" borderId="12" xfId="0" applyNumberFormat="1" applyFont="1" applyFill="1" applyBorder="1"/>
    <xf numFmtId="4" fontId="3" fillId="6" borderId="1" xfId="0" applyNumberFormat="1" applyFont="1" applyFill="1" applyBorder="1"/>
    <xf numFmtId="4" fontId="3" fillId="7" borderId="9" xfId="0" applyNumberFormat="1" applyFont="1" applyFill="1" applyBorder="1"/>
    <xf numFmtId="4" fontId="3" fillId="7" borderId="12" xfId="0" applyNumberFormat="1" applyFont="1" applyFill="1" applyBorder="1"/>
    <xf numFmtId="4" fontId="3" fillId="7" borderId="1" xfId="0" applyNumberFormat="1" applyFont="1" applyFill="1" applyBorder="1"/>
    <xf numFmtId="3" fontId="3" fillId="8" borderId="7" xfId="0" applyNumberFormat="1" applyFont="1" applyFill="1" applyBorder="1" applyAlignment="1">
      <alignment horizontal="center" vertical="center"/>
    </xf>
    <xf numFmtId="49" fontId="3" fillId="8" borderId="24" xfId="0" applyNumberFormat="1" applyFont="1" applyFill="1" applyBorder="1" applyAlignment="1">
      <alignment horizontal="center" vertical="center"/>
    </xf>
    <xf numFmtId="3" fontId="3" fillId="2" borderId="21"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0" fontId="5" fillId="0" borderId="0" xfId="0" applyFont="1" applyAlignment="1">
      <alignment wrapText="1"/>
    </xf>
    <xf numFmtId="0" fontId="7" fillId="0" borderId="0" xfId="0" applyFont="1" applyAlignment="1">
      <alignment vertical="center" textRotation="255"/>
    </xf>
    <xf numFmtId="0" fontId="5" fillId="0" borderId="19" xfId="0" applyFont="1" applyBorder="1" applyAlignment="1">
      <alignment horizontal="left" vertical="center" wrapText="1"/>
    </xf>
    <xf numFmtId="0" fontId="5" fillId="0" borderId="24" xfId="0" applyFont="1" applyBorder="1" applyAlignment="1">
      <alignment horizontal="left" vertical="center" wrapText="1"/>
    </xf>
    <xf numFmtId="0" fontId="5" fillId="0" borderId="13" xfId="0" applyFont="1" applyBorder="1" applyAlignment="1">
      <alignment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vertical="center"/>
    </xf>
    <xf numFmtId="0" fontId="5" fillId="0" borderId="13" xfId="0" applyFont="1" applyBorder="1" applyAlignment="1">
      <alignment horizontal="left" vertical="center"/>
    </xf>
    <xf numFmtId="4" fontId="5" fillId="0" borderId="19" xfId="0" applyNumberFormat="1" applyFont="1" applyBorder="1"/>
    <xf numFmtId="0" fontId="5" fillId="0" borderId="25" xfId="0" applyFont="1" applyBorder="1" applyAlignment="1">
      <alignment horizontal="left" vertical="center"/>
    </xf>
    <xf numFmtId="0" fontId="5" fillId="0" borderId="14" xfId="0" applyFont="1" applyBorder="1" applyAlignment="1">
      <alignment horizontal="left" vertical="center"/>
    </xf>
    <xf numFmtId="4" fontId="5" fillId="0" borderId="18" xfId="0" applyNumberFormat="1" applyFont="1" applyBorder="1"/>
    <xf numFmtId="4" fontId="5" fillId="0" borderId="6" xfId="0" applyNumberFormat="1" applyFont="1" applyBorder="1"/>
    <xf numFmtId="0" fontId="5" fillId="5" borderId="15" xfId="0" applyFont="1" applyFill="1" applyBorder="1"/>
    <xf numFmtId="0" fontId="5" fillId="5" borderId="16" xfId="0" applyFont="1" applyFill="1" applyBorder="1"/>
    <xf numFmtId="0" fontId="5" fillId="5" borderId="17" xfId="0" applyFont="1" applyFill="1" applyBorder="1"/>
    <xf numFmtId="0" fontId="5" fillId="0" borderId="22" xfId="0" applyFont="1" applyBorder="1" applyAlignment="1">
      <alignment horizontal="left" vertical="center" wrapText="1"/>
    </xf>
    <xf numFmtId="0" fontId="9" fillId="0" borderId="0" xfId="0" applyFont="1" applyBorder="1" applyAlignment="1">
      <alignment horizontal="left" wrapText="1"/>
    </xf>
    <xf numFmtId="0" fontId="10" fillId="0" borderId="0" xfId="0" applyFont="1"/>
    <xf numFmtId="0" fontId="12" fillId="0" borderId="0" xfId="0" applyFont="1"/>
    <xf numFmtId="0" fontId="12" fillId="0" borderId="0" xfId="0" applyFont="1" applyAlignment="1">
      <alignment wrapText="1"/>
    </xf>
    <xf numFmtId="0" fontId="13" fillId="0" borderId="6" xfId="0" applyFont="1" applyBorder="1" applyAlignment="1">
      <alignment wrapText="1"/>
    </xf>
    <xf numFmtId="0" fontId="13" fillId="0" borderId="6" xfId="0" applyFont="1" applyBorder="1" applyAlignment="1">
      <alignment horizontal="center" vertical="center"/>
    </xf>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5" fillId="0" borderId="6" xfId="0" applyFont="1" applyBorder="1" applyAlignment="1">
      <alignment wrapText="1"/>
    </xf>
    <xf numFmtId="164" fontId="15" fillId="0" borderId="6" xfId="0" applyNumberFormat="1" applyFont="1" applyBorder="1" applyAlignment="1">
      <alignment horizontal="center" vertical="center"/>
    </xf>
    <xf numFmtId="0" fontId="16" fillId="0" borderId="0" xfId="0" applyFont="1"/>
    <xf numFmtId="0" fontId="17" fillId="0" borderId="0" xfId="0" applyFont="1" applyBorder="1" applyAlignment="1">
      <alignment wrapText="1"/>
    </xf>
    <xf numFmtId="164" fontId="17" fillId="0" borderId="0" xfId="0" applyNumberFormat="1" applyFont="1" applyBorder="1" applyAlignment="1">
      <alignment horizontal="center" vertical="center"/>
    </xf>
    <xf numFmtId="0" fontId="13" fillId="0" borderId="6" xfId="0" applyFont="1" applyBorder="1" applyAlignment="1">
      <alignment horizontal="center" vertical="center" wrapText="1"/>
    </xf>
    <xf numFmtId="164" fontId="12" fillId="0" borderId="0" xfId="0" applyNumberFormat="1" applyFont="1" applyBorder="1" applyAlignment="1">
      <alignment horizontal="center" vertical="center"/>
    </xf>
    <xf numFmtId="0" fontId="5" fillId="0" borderId="13" xfId="0" applyFont="1" applyBorder="1" applyAlignment="1">
      <alignment vertical="center" wrapText="1"/>
    </xf>
    <xf numFmtId="0" fontId="6" fillId="0" borderId="0" xfId="0" applyFont="1" applyFill="1" applyBorder="1" applyAlignment="1">
      <alignment horizontal="right"/>
    </xf>
    <xf numFmtId="0" fontId="5" fillId="0" borderId="7" xfId="0" applyFont="1" applyBorder="1" applyAlignment="1">
      <alignment vertical="center" wrapText="1"/>
    </xf>
    <xf numFmtId="0" fontId="5" fillId="0" borderId="0" xfId="0" applyFont="1" applyAlignment="1">
      <alignment vertical="center"/>
    </xf>
    <xf numFmtId="0" fontId="5" fillId="0" borderId="6" xfId="0" applyFont="1" applyBorder="1" applyAlignment="1">
      <alignment vertical="center" wrapText="1"/>
    </xf>
    <xf numFmtId="0" fontId="5" fillId="0" borderId="13" xfId="0" applyFont="1" applyBorder="1" applyAlignment="1">
      <alignment vertical="center" wrapText="1"/>
    </xf>
    <xf numFmtId="2" fontId="0" fillId="0" borderId="6" xfId="0" applyNumberFormat="1" applyBorder="1" applyAlignment="1">
      <alignment horizontal="center"/>
    </xf>
    <xf numFmtId="2" fontId="0" fillId="0" borderId="6" xfId="0" applyNumberFormat="1" applyBorder="1"/>
    <xf numFmtId="2" fontId="0" fillId="0" borderId="6" xfId="0" applyNumberFormat="1" applyBorder="1" applyAlignment="1">
      <alignment horizontal="center" vertical="center"/>
    </xf>
    <xf numFmtId="2" fontId="0" fillId="0" borderId="6" xfId="0" applyNumberFormat="1" applyBorder="1" applyAlignment="1">
      <alignment vertical="center"/>
    </xf>
    <xf numFmtId="0" fontId="0" fillId="0" borderId="6" xfId="0" applyBorder="1" applyAlignment="1">
      <alignment vertical="center" wrapText="1"/>
    </xf>
    <xf numFmtId="2" fontId="0" fillId="0" borderId="6" xfId="0" applyNumberFormat="1" applyFill="1" applyBorder="1" applyAlignment="1">
      <alignment horizontal="center" vertical="center"/>
    </xf>
    <xf numFmtId="2" fontId="0" fillId="0" borderId="6" xfId="0" applyNumberFormat="1" applyFill="1" applyBorder="1" applyAlignment="1">
      <alignment vertical="center"/>
    </xf>
    <xf numFmtId="0" fontId="0" fillId="0" borderId="6" xfId="0" applyBorder="1" applyAlignment="1">
      <alignment vertical="center"/>
    </xf>
    <xf numFmtId="0" fontId="1" fillId="0" borderId="6" xfId="0" applyFont="1" applyBorder="1" applyAlignment="1">
      <alignment vertical="center" wrapText="1"/>
    </xf>
    <xf numFmtId="0" fontId="1" fillId="0" borderId="6" xfId="0" applyFont="1" applyBorder="1" applyAlignment="1">
      <alignment vertical="center"/>
    </xf>
    <xf numFmtId="0" fontId="1" fillId="0" borderId="6" xfId="0" applyFont="1" applyBorder="1" applyAlignment="1">
      <alignment horizontal="left" vertical="center"/>
    </xf>
    <xf numFmtId="0" fontId="0" fillId="0" borderId="6" xfId="0" applyBorder="1" applyAlignment="1">
      <alignment horizontal="center" vertical="center" wrapText="1"/>
    </xf>
    <xf numFmtId="0" fontId="0" fillId="0" borderId="6" xfId="0" applyFill="1" applyBorder="1" applyAlignment="1">
      <alignment vertical="center" wrapText="1"/>
    </xf>
    <xf numFmtId="0" fontId="18" fillId="0" borderId="6" xfId="0" applyFont="1" applyBorder="1" applyAlignment="1">
      <alignment vertical="center" wrapText="1"/>
    </xf>
    <xf numFmtId="0" fontId="18" fillId="0" borderId="6" xfId="0" applyFont="1" applyBorder="1" applyAlignment="1">
      <alignment vertical="center"/>
    </xf>
    <xf numFmtId="0" fontId="18" fillId="0" borderId="13" xfId="0" applyFont="1" applyBorder="1" applyAlignment="1">
      <alignment vertical="center" wrapText="1"/>
    </xf>
    <xf numFmtId="0" fontId="18" fillId="0" borderId="6" xfId="0" applyFont="1" applyBorder="1" applyAlignment="1">
      <alignment horizontal="left" vertical="center"/>
    </xf>
    <xf numFmtId="0" fontId="19" fillId="0" borderId="6" xfId="0" applyFont="1" applyBorder="1" applyAlignment="1">
      <alignment vertical="center" wrapText="1"/>
    </xf>
    <xf numFmtId="0" fontId="18" fillId="0" borderId="6" xfId="0" applyFont="1" applyBorder="1" applyAlignment="1">
      <alignment horizontal="center" vertical="center" wrapText="1"/>
    </xf>
    <xf numFmtId="0" fontId="18" fillId="0" borderId="6" xfId="0" applyFont="1" applyFill="1" applyBorder="1" applyAlignment="1">
      <alignment vertical="center" wrapText="1"/>
    </xf>
    <xf numFmtId="0" fontId="18" fillId="0" borderId="13" xfId="0" applyFont="1" applyBorder="1" applyAlignment="1">
      <alignment horizontal="left" vertical="center" wrapText="1"/>
    </xf>
    <xf numFmtId="0" fontId="18" fillId="0" borderId="13" xfId="0" applyFont="1" applyBorder="1" applyAlignment="1">
      <alignment horizontal="left" vertical="center"/>
    </xf>
    <xf numFmtId="4" fontId="5" fillId="0" borderId="13" xfId="0" applyNumberFormat="1" applyFont="1" applyBorder="1"/>
    <xf numFmtId="0" fontId="20" fillId="0" borderId="6" xfId="0" applyFont="1" applyBorder="1" applyAlignment="1">
      <alignment vertical="center" wrapText="1"/>
    </xf>
    <xf numFmtId="0" fontId="5" fillId="0" borderId="6" xfId="0" applyFont="1" applyBorder="1" applyAlignment="1">
      <alignment vertical="center"/>
    </xf>
    <xf numFmtId="4" fontId="8" fillId="6" borderId="12" xfId="0" applyNumberFormat="1" applyFont="1" applyFill="1" applyBorder="1"/>
    <xf numFmtId="4" fontId="8" fillId="6" borderId="9" xfId="0" applyNumberFormat="1" applyFont="1" applyFill="1" applyBorder="1"/>
    <xf numFmtId="4" fontId="8" fillId="6" borderId="1" xfId="0" applyNumberFormat="1" applyFont="1" applyFill="1" applyBorder="1"/>
    <xf numFmtId="0" fontId="5" fillId="0" borderId="6" xfId="0" applyFont="1" applyBorder="1" applyAlignment="1">
      <alignment horizontal="center" vertical="center"/>
    </xf>
    <xf numFmtId="4" fontId="5" fillId="0" borderId="19" xfId="0" applyNumberFormat="1" applyFont="1" applyBorder="1" applyAlignment="1">
      <alignment vertical="center"/>
    </xf>
    <xf numFmtId="4" fontId="8" fillId="6" borderId="42" xfId="0" applyNumberFormat="1" applyFont="1" applyFill="1" applyBorder="1"/>
    <xf numFmtId="0" fontId="8" fillId="3" borderId="16"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8" fillId="3" borderId="32"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6" borderId="4" xfId="0" applyFont="1" applyFill="1" applyBorder="1" applyAlignment="1">
      <alignment horizontal="center"/>
    </xf>
    <xf numFmtId="0" fontId="7" fillId="6" borderId="40" xfId="0" applyFont="1" applyFill="1" applyBorder="1" applyAlignment="1">
      <alignment horizontal="center"/>
    </xf>
    <xf numFmtId="0" fontId="7" fillId="6" borderId="41" xfId="0" applyFont="1" applyFill="1" applyBorder="1" applyAlignment="1">
      <alignment horizontal="center"/>
    </xf>
    <xf numFmtId="0" fontId="7" fillId="3" borderId="27"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5" fillId="8" borderId="23" xfId="0" applyFont="1" applyFill="1" applyBorder="1" applyAlignment="1">
      <alignment horizontal="left" vertical="center" wrapText="1"/>
    </xf>
    <xf numFmtId="0" fontId="5"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5" fillId="2" borderId="38"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2" xfId="0" applyFont="1" applyFill="1" applyBorder="1" applyAlignment="1">
      <alignment horizontal="center" vertical="center"/>
    </xf>
    <xf numFmtId="0" fontId="2" fillId="5" borderId="30" xfId="0" applyFont="1" applyFill="1" applyBorder="1" applyAlignment="1">
      <alignment horizontal="left" vertical="center"/>
    </xf>
    <xf numFmtId="0" fontId="2" fillId="5" borderId="31"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7" fillId="6" borderId="5" xfId="0" applyFont="1" applyFill="1" applyBorder="1" applyAlignment="1">
      <alignment horizontal="center"/>
    </xf>
    <xf numFmtId="0" fontId="2" fillId="7" borderId="4" xfId="0" applyFont="1" applyFill="1" applyBorder="1" applyAlignment="1">
      <alignment horizontal="center"/>
    </xf>
    <xf numFmtId="0" fontId="2" fillId="7" borderId="5" xfId="0" applyFont="1" applyFill="1" applyBorder="1" applyAlignment="1">
      <alignment horizontal="center"/>
    </xf>
    <xf numFmtId="0" fontId="2" fillId="7" borderId="1" xfId="0" applyFont="1" applyFill="1" applyBorder="1" applyAlignment="1">
      <alignment horizontal="center"/>
    </xf>
    <xf numFmtId="0" fontId="5" fillId="2" borderId="20" xfId="0" applyFont="1" applyFill="1" applyBorder="1" applyAlignment="1">
      <alignment horizontal="left" wrapText="1"/>
    </xf>
    <xf numFmtId="0" fontId="5" fillId="2" borderId="21" xfId="0" applyFont="1" applyFill="1" applyBorder="1" applyAlignment="1">
      <alignment horizontal="left" wrapText="1"/>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6" borderId="1" xfId="0" applyFont="1" applyFill="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4" xfId="0" applyFont="1" applyBorder="1" applyAlignment="1">
      <alignment horizontal="center" vertical="center" textRotation="255" wrapText="1"/>
    </xf>
    <xf numFmtId="0" fontId="7" fillId="0" borderId="35"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5" fillId="0" borderId="25"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26" xfId="0" applyFont="1" applyBorder="1" applyAlignment="1">
      <alignment horizontal="left" vertical="center" wrapText="1"/>
    </xf>
    <xf numFmtId="0" fontId="12" fillId="0" borderId="0" xfId="0" applyFont="1" applyAlignment="1">
      <alignment horizontal="left" wrapText="1"/>
    </xf>
    <xf numFmtId="0" fontId="11" fillId="0" borderId="0" xfId="0" applyFont="1" applyAlignment="1">
      <alignment horizontal="center" wrapText="1"/>
    </xf>
    <xf numFmtId="0" fontId="13" fillId="0" borderId="0" xfId="0" applyFont="1" applyAlignment="1">
      <alignment horizontal="left" wrapText="1"/>
    </xf>
    <xf numFmtId="0" fontId="18" fillId="0" borderId="7" xfId="0" applyFont="1" applyBorder="1" applyAlignment="1">
      <alignment vertical="center" wrapText="1"/>
    </xf>
    <xf numFmtId="0" fontId="5" fillId="5" borderId="25" xfId="0" applyFont="1" applyFill="1" applyBorder="1"/>
    <xf numFmtId="4" fontId="6" fillId="0" borderId="13" xfId="0" applyNumberFormat="1" applyFont="1" applyFill="1" applyBorder="1" applyAlignment="1">
      <alignment horizontal="right" vertical="center" wrapText="1"/>
    </xf>
    <xf numFmtId="4" fontId="5" fillId="0" borderId="13" xfId="0" applyNumberFormat="1" applyFont="1" applyBorder="1" applyAlignment="1">
      <alignment vertical="center"/>
    </xf>
    <xf numFmtId="0" fontId="5" fillId="2" borderId="43" xfId="0" applyFont="1" applyFill="1" applyBorder="1"/>
    <xf numFmtId="0" fontId="7" fillId="6" borderId="44" xfId="0" applyFont="1" applyFill="1" applyBorder="1" applyAlignment="1">
      <alignment horizontal="center"/>
    </xf>
    <xf numFmtId="0" fontId="2" fillId="5" borderId="45" xfId="0" applyFont="1" applyFill="1" applyBorder="1" applyAlignment="1">
      <alignment horizontal="left" vertical="center"/>
    </xf>
    <xf numFmtId="4" fontId="6" fillId="0" borderId="19" xfId="0" applyNumberFormat="1" applyFont="1" applyFill="1" applyBorder="1" applyAlignment="1">
      <alignment horizontal="right"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0" fontId="2" fillId="2" borderId="46" xfId="0" applyFont="1" applyFill="1" applyBorder="1" applyAlignment="1">
      <alignment horizontal="left" vertical="center"/>
    </xf>
    <xf numFmtId="0" fontId="20" fillId="0" borderId="0" xfId="0" applyFont="1" applyBorder="1" applyAlignment="1">
      <alignment horizontal="justify"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20" fillId="0" borderId="21" xfId="0" applyFont="1" applyBorder="1" applyAlignment="1">
      <alignment horizontal="justify" vertical="center"/>
    </xf>
    <xf numFmtId="0" fontId="5" fillId="0" borderId="21" xfId="0" applyFont="1" applyBorder="1" applyAlignment="1">
      <alignment vertical="center" wrapText="1"/>
    </xf>
    <xf numFmtId="4" fontId="6" fillId="0" borderId="21" xfId="0" applyNumberFormat="1" applyFont="1" applyFill="1" applyBorder="1" applyAlignment="1">
      <alignment horizontal="center" vertical="center" wrapText="1"/>
    </xf>
    <xf numFmtId="2" fontId="0" fillId="0" borderId="21" xfId="0" applyNumberFormat="1" applyFill="1" applyBorder="1" applyAlignment="1">
      <alignment horizontal="center" vertical="center"/>
    </xf>
    <xf numFmtId="2" fontId="0" fillId="0" borderId="21" xfId="0" applyNumberFormat="1" applyFill="1" applyBorder="1" applyAlignment="1">
      <alignment vertical="center"/>
    </xf>
    <xf numFmtId="4" fontId="6" fillId="0" borderId="21" xfId="0" applyNumberFormat="1" applyFont="1" applyFill="1" applyBorder="1" applyAlignment="1">
      <alignment horizontal="right" vertical="center" wrapText="1"/>
    </xf>
    <xf numFmtId="4" fontId="6" fillId="0" borderId="22" xfId="0" applyNumberFormat="1" applyFont="1" applyFill="1" applyBorder="1" applyAlignment="1">
      <alignment horizontal="right" vertical="center" wrapText="1"/>
    </xf>
    <xf numFmtId="4" fontId="8" fillId="6" borderId="1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7"/>
  <sheetViews>
    <sheetView tabSelected="1" zoomScale="85" zoomScaleNormal="85" workbookViewId="0">
      <pane ySplit="2" topLeftCell="A59" activePane="bottomLeft" state="frozen"/>
      <selection pane="bottomLeft" activeCell="G57" sqref="G57"/>
    </sheetView>
  </sheetViews>
  <sheetFormatPr defaultRowHeight="16.5" x14ac:dyDescent="0.3"/>
  <cols>
    <col min="1" max="1" width="5.85546875" style="4" customWidth="1"/>
    <col min="2" max="2" width="24.5703125" style="43" customWidth="1"/>
    <col min="3" max="3" width="55.140625" style="4" customWidth="1"/>
    <col min="4" max="4" width="34.42578125" style="82" customWidth="1"/>
    <col min="5" max="5" width="11.140625" style="25" customWidth="1"/>
    <col min="6" max="6" width="13.140625" style="26" customWidth="1"/>
    <col min="7" max="7" width="11.42578125" style="25" customWidth="1"/>
    <col min="8" max="8" width="13.5703125" style="80" customWidth="1"/>
    <col min="9" max="9" width="13.42578125" style="27" customWidth="1"/>
    <col min="10" max="10" width="13.5703125" style="27" customWidth="1"/>
    <col min="11" max="11" width="14.5703125" style="27" customWidth="1"/>
    <col min="12" max="12" width="12.5703125" style="4" bestFit="1" customWidth="1"/>
    <col min="13" max="13" width="12.140625" style="4" bestFit="1" customWidth="1"/>
    <col min="14" max="21" width="11.140625" style="4" bestFit="1" customWidth="1"/>
    <col min="22" max="22" width="12" style="4" bestFit="1" customWidth="1"/>
    <col min="23" max="23" width="12.5703125" style="4" bestFit="1" customWidth="1"/>
    <col min="24" max="16384" width="9.140625" style="4"/>
  </cols>
  <sheetData>
    <row r="1" spans="1:23" ht="16.5" customHeight="1" x14ac:dyDescent="0.3">
      <c r="A1" s="123" t="s">
        <v>48</v>
      </c>
      <c r="B1" s="128" t="s">
        <v>26</v>
      </c>
      <c r="C1" s="128" t="s">
        <v>51</v>
      </c>
      <c r="D1" s="132" t="s">
        <v>27</v>
      </c>
      <c r="E1" s="116" t="s">
        <v>31</v>
      </c>
      <c r="F1" s="116" t="s">
        <v>30</v>
      </c>
      <c r="G1" s="116" t="s">
        <v>29</v>
      </c>
      <c r="H1" s="121" t="s">
        <v>28</v>
      </c>
      <c r="I1" s="116" t="s">
        <v>32</v>
      </c>
      <c r="J1" s="116" t="s">
        <v>33</v>
      </c>
      <c r="K1" s="116" t="s">
        <v>34</v>
      </c>
      <c r="L1" s="118" t="s">
        <v>58</v>
      </c>
      <c r="M1" s="119"/>
      <c r="N1" s="119"/>
      <c r="O1" s="119"/>
      <c r="P1" s="119"/>
      <c r="Q1" s="119"/>
      <c r="R1" s="119"/>
      <c r="S1" s="119"/>
      <c r="T1" s="119"/>
      <c r="U1" s="119"/>
      <c r="V1" s="119"/>
      <c r="W1" s="120"/>
    </row>
    <row r="2" spans="1:23" ht="16.5" customHeight="1" thickBot="1" x14ac:dyDescent="0.35">
      <c r="A2" s="124"/>
      <c r="B2" s="129"/>
      <c r="C2" s="129"/>
      <c r="D2" s="133"/>
      <c r="E2" s="117"/>
      <c r="F2" s="117"/>
      <c r="G2" s="117"/>
      <c r="H2" s="122"/>
      <c r="I2" s="117"/>
      <c r="J2" s="117"/>
      <c r="K2" s="117"/>
      <c r="L2" s="30" t="s">
        <v>35</v>
      </c>
      <c r="M2" s="31" t="s">
        <v>36</v>
      </c>
      <c r="N2" s="31" t="s">
        <v>37</v>
      </c>
      <c r="O2" s="31" t="s">
        <v>38</v>
      </c>
      <c r="P2" s="31" t="s">
        <v>39</v>
      </c>
      <c r="Q2" s="31" t="s">
        <v>40</v>
      </c>
      <c r="R2" s="31" t="s">
        <v>41</v>
      </c>
      <c r="S2" s="31" t="s">
        <v>42</v>
      </c>
      <c r="T2" s="31" t="s">
        <v>43</v>
      </c>
      <c r="U2" s="31" t="s">
        <v>44</v>
      </c>
      <c r="V2" s="31" t="s">
        <v>45</v>
      </c>
      <c r="W2" s="32" t="s">
        <v>46</v>
      </c>
    </row>
    <row r="3" spans="1:23" ht="15.75" customHeight="1" x14ac:dyDescent="0.3">
      <c r="A3" s="140" t="s">
        <v>55</v>
      </c>
      <c r="B3" s="141"/>
      <c r="C3" s="141"/>
      <c r="D3" s="141"/>
      <c r="E3" s="141"/>
      <c r="F3" s="141"/>
      <c r="G3" s="141"/>
      <c r="H3" s="141"/>
      <c r="I3" s="141"/>
      <c r="J3" s="141"/>
      <c r="K3" s="172"/>
      <c r="L3" s="167"/>
      <c r="M3" s="2"/>
      <c r="N3" s="2"/>
      <c r="O3" s="2"/>
      <c r="P3" s="2"/>
      <c r="Q3" s="2"/>
      <c r="R3" s="2"/>
      <c r="S3" s="2"/>
      <c r="T3" s="2"/>
      <c r="U3" s="2"/>
      <c r="V3" s="2"/>
      <c r="W3" s="3"/>
    </row>
    <row r="4" spans="1:23" x14ac:dyDescent="0.3">
      <c r="A4" s="5">
        <v>1</v>
      </c>
      <c r="B4" s="47" t="s">
        <v>216</v>
      </c>
      <c r="C4" s="6" t="s">
        <v>218</v>
      </c>
      <c r="D4" s="81" t="s">
        <v>1</v>
      </c>
      <c r="E4" s="48" t="s">
        <v>100</v>
      </c>
      <c r="F4" s="49" t="s">
        <v>63</v>
      </c>
      <c r="G4" s="49">
        <v>11</v>
      </c>
      <c r="H4" s="9">
        <v>1500</v>
      </c>
      <c r="I4" s="9">
        <v>0</v>
      </c>
      <c r="J4" s="9">
        <f>G4*H4</f>
        <v>16500</v>
      </c>
      <c r="K4" s="173">
        <f>G4*(H4+I4)</f>
        <v>16500</v>
      </c>
      <c r="L4" s="107"/>
      <c r="M4" s="58">
        <v>1500</v>
      </c>
      <c r="N4" s="58">
        <v>1500</v>
      </c>
      <c r="O4" s="58">
        <v>1500</v>
      </c>
      <c r="P4" s="58">
        <v>1500</v>
      </c>
      <c r="Q4" s="58">
        <v>1500</v>
      </c>
      <c r="R4" s="58">
        <v>1500</v>
      </c>
      <c r="S4" s="58">
        <v>1500</v>
      </c>
      <c r="T4" s="58">
        <v>1500</v>
      </c>
      <c r="U4" s="58">
        <v>1500</v>
      </c>
      <c r="V4" s="58">
        <v>1500</v>
      </c>
      <c r="W4" s="58">
        <v>1500</v>
      </c>
    </row>
    <row r="5" spans="1:23" ht="82.5" x14ac:dyDescent="0.3">
      <c r="A5" s="5">
        <v>2</v>
      </c>
      <c r="B5" s="84" t="s">
        <v>217</v>
      </c>
      <c r="C5" s="52" t="s">
        <v>218</v>
      </c>
      <c r="D5" s="81" t="s">
        <v>2</v>
      </c>
      <c r="E5" s="48" t="s">
        <v>100</v>
      </c>
      <c r="F5" s="49" t="s">
        <v>63</v>
      </c>
      <c r="G5" s="49">
        <v>11</v>
      </c>
      <c r="H5" s="9">
        <v>1064</v>
      </c>
      <c r="I5" s="9">
        <v>0</v>
      </c>
      <c r="J5" s="9">
        <f t="shared" ref="J5:J8" si="0">G5*H5</f>
        <v>11704</v>
      </c>
      <c r="K5" s="173">
        <f t="shared" ref="K5:K8" si="1">G5*(H5+I5)</f>
        <v>11704</v>
      </c>
      <c r="L5" s="107"/>
      <c r="M5" s="58">
        <v>1064</v>
      </c>
      <c r="N5" s="58">
        <v>1064</v>
      </c>
      <c r="O5" s="58">
        <v>1064</v>
      </c>
      <c r="P5" s="58">
        <v>1064</v>
      </c>
      <c r="Q5" s="58">
        <v>1064</v>
      </c>
      <c r="R5" s="58">
        <v>1064</v>
      </c>
      <c r="S5" s="58">
        <v>1064</v>
      </c>
      <c r="T5" s="58">
        <v>1064</v>
      </c>
      <c r="U5" s="58">
        <v>1064</v>
      </c>
      <c r="V5" s="58">
        <v>1064</v>
      </c>
      <c r="W5" s="58">
        <v>1064</v>
      </c>
    </row>
    <row r="6" spans="1:23" ht="33" x14ac:dyDescent="0.3">
      <c r="A6" s="5">
        <v>3</v>
      </c>
      <c r="B6" s="84" t="s">
        <v>220</v>
      </c>
      <c r="C6" s="52" t="s">
        <v>218</v>
      </c>
      <c r="D6" s="81" t="s">
        <v>1</v>
      </c>
      <c r="E6" s="48" t="s">
        <v>100</v>
      </c>
      <c r="F6" s="49" t="s">
        <v>63</v>
      </c>
      <c r="G6" s="49">
        <v>11</v>
      </c>
      <c r="H6" s="9">
        <v>1500</v>
      </c>
      <c r="I6" s="9">
        <v>0</v>
      </c>
      <c r="J6" s="9">
        <f t="shared" si="0"/>
        <v>16500</v>
      </c>
      <c r="K6" s="173">
        <f t="shared" si="1"/>
        <v>16500</v>
      </c>
      <c r="L6" s="107"/>
      <c r="M6" s="58">
        <v>1500</v>
      </c>
      <c r="N6" s="58">
        <v>1500</v>
      </c>
      <c r="O6" s="58">
        <v>1500</v>
      </c>
      <c r="P6" s="58">
        <v>1500</v>
      </c>
      <c r="Q6" s="58">
        <v>1500</v>
      </c>
      <c r="R6" s="58">
        <v>1500</v>
      </c>
      <c r="S6" s="58">
        <v>1500</v>
      </c>
      <c r="T6" s="58">
        <v>1500</v>
      </c>
      <c r="U6" s="58">
        <v>1500</v>
      </c>
      <c r="V6" s="58">
        <v>1500</v>
      </c>
      <c r="W6" s="58">
        <v>1500</v>
      </c>
    </row>
    <row r="7" spans="1:23" ht="82.5" x14ac:dyDescent="0.3">
      <c r="A7" s="5">
        <v>4</v>
      </c>
      <c r="B7" s="84" t="s">
        <v>219</v>
      </c>
      <c r="C7" s="52" t="s">
        <v>218</v>
      </c>
      <c r="D7" s="81" t="s">
        <v>2</v>
      </c>
      <c r="E7" s="48" t="s">
        <v>100</v>
      </c>
      <c r="F7" s="49" t="s">
        <v>63</v>
      </c>
      <c r="G7" s="49">
        <v>11</v>
      </c>
      <c r="H7" s="9">
        <v>1064</v>
      </c>
      <c r="I7" s="9">
        <v>0</v>
      </c>
      <c r="J7" s="9">
        <f t="shared" si="0"/>
        <v>11704</v>
      </c>
      <c r="K7" s="173">
        <f t="shared" si="1"/>
        <v>11704</v>
      </c>
      <c r="L7" s="107"/>
      <c r="M7" s="58">
        <v>1064</v>
      </c>
      <c r="N7" s="58">
        <v>1064</v>
      </c>
      <c r="O7" s="58">
        <v>1064</v>
      </c>
      <c r="P7" s="58">
        <v>1064</v>
      </c>
      <c r="Q7" s="58">
        <v>1064</v>
      </c>
      <c r="R7" s="58">
        <v>1064</v>
      </c>
      <c r="S7" s="58">
        <v>1064</v>
      </c>
      <c r="T7" s="58">
        <v>1064</v>
      </c>
      <c r="U7" s="58">
        <v>1064</v>
      </c>
      <c r="V7" s="58">
        <v>1064</v>
      </c>
      <c r="W7" s="58">
        <v>1064</v>
      </c>
    </row>
    <row r="8" spans="1:23" ht="82.5" x14ac:dyDescent="0.3">
      <c r="A8" s="5">
        <v>5</v>
      </c>
      <c r="B8" s="53" t="s">
        <v>77</v>
      </c>
      <c r="C8" s="53" t="s">
        <v>214</v>
      </c>
      <c r="D8" s="81" t="s">
        <v>4</v>
      </c>
      <c r="E8" s="48" t="s">
        <v>100</v>
      </c>
      <c r="F8" s="49" t="s">
        <v>63</v>
      </c>
      <c r="G8" s="49">
        <v>11</v>
      </c>
      <c r="H8" s="9">
        <v>250</v>
      </c>
      <c r="I8" s="9">
        <f>H8*19%</f>
        <v>47.5</v>
      </c>
      <c r="J8" s="9">
        <f t="shared" si="0"/>
        <v>2750</v>
      </c>
      <c r="K8" s="173">
        <f t="shared" si="1"/>
        <v>3272.5</v>
      </c>
      <c r="L8" s="107"/>
      <c r="M8" s="58">
        <v>297.5</v>
      </c>
      <c r="N8" s="58">
        <v>297.5</v>
      </c>
      <c r="O8" s="58">
        <v>297.5</v>
      </c>
      <c r="P8" s="58">
        <v>297.5</v>
      </c>
      <c r="Q8" s="58">
        <v>297.5</v>
      </c>
      <c r="R8" s="58">
        <v>297.5</v>
      </c>
      <c r="S8" s="58">
        <v>297.5</v>
      </c>
      <c r="T8" s="58">
        <v>297.5</v>
      </c>
      <c r="U8" s="58">
        <v>297.5</v>
      </c>
      <c r="V8" s="58">
        <v>297.5</v>
      </c>
      <c r="W8" s="58">
        <v>297.5</v>
      </c>
    </row>
    <row r="9" spans="1:23" ht="132" x14ac:dyDescent="0.3">
      <c r="A9" s="5">
        <v>6</v>
      </c>
      <c r="B9" s="98" t="s">
        <v>102</v>
      </c>
      <c r="C9" s="174" t="s">
        <v>103</v>
      </c>
      <c r="D9" s="81" t="s">
        <v>5</v>
      </c>
      <c r="E9" s="48" t="s">
        <v>100</v>
      </c>
      <c r="F9" s="49" t="s">
        <v>69</v>
      </c>
      <c r="G9" s="87">
        <v>1</v>
      </c>
      <c r="H9" s="88">
        <v>5000</v>
      </c>
      <c r="I9" s="9">
        <f>H9*19%</f>
        <v>950</v>
      </c>
      <c r="J9" s="9">
        <f>G9*H9</f>
        <v>5000</v>
      </c>
      <c r="K9" s="173">
        <f>J9*1.19</f>
        <v>5950</v>
      </c>
      <c r="L9" s="168">
        <f>K9</f>
        <v>5950</v>
      </c>
      <c r="M9" s="12"/>
      <c r="N9" s="12"/>
      <c r="O9" s="12"/>
      <c r="P9" s="12"/>
      <c r="Q9" s="12"/>
      <c r="R9" s="12"/>
      <c r="S9" s="12"/>
      <c r="T9" s="12"/>
      <c r="U9" s="12"/>
      <c r="V9" s="12"/>
      <c r="W9" s="10"/>
    </row>
    <row r="10" spans="1:23" ht="132" x14ac:dyDescent="0.3">
      <c r="A10" s="5">
        <v>7</v>
      </c>
      <c r="B10" s="99" t="s">
        <v>104</v>
      </c>
      <c r="C10" s="98" t="s">
        <v>105</v>
      </c>
      <c r="D10" s="81" t="s">
        <v>5</v>
      </c>
      <c r="E10" s="48" t="s">
        <v>100</v>
      </c>
      <c r="F10" s="49" t="s">
        <v>69</v>
      </c>
      <c r="G10" s="87">
        <v>2</v>
      </c>
      <c r="H10" s="88">
        <v>610</v>
      </c>
      <c r="I10" s="9">
        <f t="shared" ref="I10:I58" si="2">H10*19%</f>
        <v>115.9</v>
      </c>
      <c r="J10" s="9">
        <f t="shared" ref="J10:J58" si="3">G10*H10</f>
        <v>1220</v>
      </c>
      <c r="K10" s="173">
        <f t="shared" ref="K10:K58" si="4">J10*1.19</f>
        <v>1451.8</v>
      </c>
      <c r="L10" s="169">
        <f>K10</f>
        <v>1451.8</v>
      </c>
      <c r="M10" s="12"/>
      <c r="N10" s="12"/>
      <c r="O10" s="12"/>
      <c r="P10" s="12"/>
      <c r="Q10" s="12"/>
      <c r="R10" s="12"/>
      <c r="S10" s="12"/>
      <c r="T10" s="12"/>
      <c r="U10" s="12"/>
      <c r="V10" s="12"/>
      <c r="W10" s="10"/>
    </row>
    <row r="11" spans="1:23" ht="132" x14ac:dyDescent="0.3">
      <c r="A11" s="5">
        <v>8</v>
      </c>
      <c r="B11" s="100" t="s">
        <v>106</v>
      </c>
      <c r="C11" s="174" t="s">
        <v>107</v>
      </c>
      <c r="D11" s="81" t="s">
        <v>5</v>
      </c>
      <c r="E11" s="48" t="s">
        <v>100</v>
      </c>
      <c r="F11" s="49" t="s">
        <v>69</v>
      </c>
      <c r="G11" s="87">
        <v>6</v>
      </c>
      <c r="H11" s="88">
        <v>350</v>
      </c>
      <c r="I11" s="9">
        <f t="shared" si="2"/>
        <v>66.5</v>
      </c>
      <c r="J11" s="9">
        <f t="shared" si="3"/>
        <v>2100</v>
      </c>
      <c r="K11" s="173">
        <f t="shared" si="4"/>
        <v>2499</v>
      </c>
      <c r="L11" s="169">
        <v>2499</v>
      </c>
      <c r="M11" s="12"/>
      <c r="N11" s="12"/>
      <c r="O11" s="12"/>
      <c r="P11" s="12"/>
      <c r="Q11" s="12"/>
      <c r="R11" s="12"/>
      <c r="S11" s="12"/>
      <c r="T11" s="12"/>
      <c r="U11" s="12"/>
      <c r="V11" s="12"/>
      <c r="W11" s="10"/>
    </row>
    <row r="12" spans="1:23" ht="132" x14ac:dyDescent="0.3">
      <c r="A12" s="5">
        <v>9</v>
      </c>
      <c r="B12" s="100" t="s">
        <v>108</v>
      </c>
      <c r="C12" s="101" t="s">
        <v>109</v>
      </c>
      <c r="D12" s="81" t="s">
        <v>5</v>
      </c>
      <c r="E12" s="48" t="s">
        <v>100</v>
      </c>
      <c r="F12" s="49" t="s">
        <v>69</v>
      </c>
      <c r="G12" s="87">
        <v>5</v>
      </c>
      <c r="H12" s="88">
        <v>161</v>
      </c>
      <c r="I12" s="9">
        <f t="shared" si="2"/>
        <v>30.59</v>
      </c>
      <c r="J12" s="9">
        <f t="shared" si="3"/>
        <v>805</v>
      </c>
      <c r="K12" s="173">
        <f t="shared" si="4"/>
        <v>957.94999999999993</v>
      </c>
      <c r="L12" s="169">
        <v>957.95</v>
      </c>
      <c r="M12" s="12"/>
      <c r="N12" s="12"/>
      <c r="O12" s="12"/>
      <c r="P12" s="12"/>
      <c r="Q12" s="12"/>
      <c r="R12" s="12"/>
      <c r="S12" s="12"/>
      <c r="T12" s="12"/>
      <c r="U12" s="12"/>
      <c r="V12" s="12"/>
      <c r="W12" s="10"/>
    </row>
    <row r="13" spans="1:23" ht="132" x14ac:dyDescent="0.3">
      <c r="A13" s="5">
        <v>10</v>
      </c>
      <c r="B13" s="98" t="s">
        <v>110</v>
      </c>
      <c r="C13" s="102" t="s">
        <v>111</v>
      </c>
      <c r="D13" s="81" t="s">
        <v>5</v>
      </c>
      <c r="E13" s="48" t="s">
        <v>100</v>
      </c>
      <c r="F13" s="49" t="s">
        <v>69</v>
      </c>
      <c r="G13" s="87">
        <v>4</v>
      </c>
      <c r="H13" s="88">
        <v>435</v>
      </c>
      <c r="I13" s="9">
        <f t="shared" si="2"/>
        <v>82.65</v>
      </c>
      <c r="J13" s="9">
        <f t="shared" si="3"/>
        <v>1740</v>
      </c>
      <c r="K13" s="173">
        <f t="shared" si="4"/>
        <v>2070.6</v>
      </c>
      <c r="L13" s="169">
        <v>2070.6</v>
      </c>
      <c r="M13" s="12"/>
      <c r="N13" s="12"/>
      <c r="O13" s="12"/>
      <c r="P13" s="12"/>
      <c r="Q13" s="12"/>
      <c r="R13" s="12"/>
      <c r="S13" s="12"/>
      <c r="T13" s="12"/>
      <c r="U13" s="12"/>
      <c r="V13" s="12"/>
      <c r="W13" s="10"/>
    </row>
    <row r="14" spans="1:23" ht="132" x14ac:dyDescent="0.3">
      <c r="A14" s="5">
        <v>11</v>
      </c>
      <c r="B14" s="99" t="s">
        <v>112</v>
      </c>
      <c r="C14" s="102" t="s">
        <v>113</v>
      </c>
      <c r="D14" s="81" t="s">
        <v>5</v>
      </c>
      <c r="E14" s="48" t="s">
        <v>100</v>
      </c>
      <c r="F14" s="49" t="s">
        <v>69</v>
      </c>
      <c r="G14" s="87">
        <v>2</v>
      </c>
      <c r="H14" s="88">
        <v>73</v>
      </c>
      <c r="I14" s="9">
        <f t="shared" si="2"/>
        <v>13.870000000000001</v>
      </c>
      <c r="J14" s="9">
        <f t="shared" si="3"/>
        <v>146</v>
      </c>
      <c r="K14" s="173">
        <f t="shared" si="4"/>
        <v>173.73999999999998</v>
      </c>
      <c r="L14" s="169">
        <v>173.74</v>
      </c>
      <c r="M14" s="12"/>
      <c r="N14" s="12"/>
      <c r="O14" s="12"/>
      <c r="P14" s="12"/>
      <c r="Q14" s="12"/>
      <c r="R14" s="12"/>
      <c r="S14" s="12"/>
      <c r="T14" s="12"/>
      <c r="U14" s="12"/>
      <c r="V14" s="12"/>
      <c r="W14" s="10"/>
    </row>
    <row r="15" spans="1:23" ht="132" x14ac:dyDescent="0.3">
      <c r="A15" s="5">
        <v>12</v>
      </c>
      <c r="B15" s="166" t="s">
        <v>114</v>
      </c>
      <c r="C15" s="175" t="s">
        <v>115</v>
      </c>
      <c r="D15" s="81" t="s">
        <v>5</v>
      </c>
      <c r="E15" s="48" t="s">
        <v>100</v>
      </c>
      <c r="F15" s="49" t="s">
        <v>69</v>
      </c>
      <c r="G15" s="87">
        <v>2</v>
      </c>
      <c r="H15" s="88">
        <v>125</v>
      </c>
      <c r="I15" s="9">
        <f t="shared" si="2"/>
        <v>23.75</v>
      </c>
      <c r="J15" s="9">
        <f t="shared" si="3"/>
        <v>250</v>
      </c>
      <c r="K15" s="173">
        <f t="shared" si="4"/>
        <v>297.5</v>
      </c>
      <c r="L15" s="169">
        <v>297.5</v>
      </c>
      <c r="M15" s="12"/>
      <c r="N15" s="12"/>
      <c r="O15" s="12"/>
      <c r="P15" s="12"/>
      <c r="Q15" s="12"/>
      <c r="R15" s="12"/>
      <c r="S15" s="12"/>
      <c r="T15" s="12"/>
      <c r="U15" s="12"/>
      <c r="V15" s="12"/>
      <c r="W15" s="10"/>
    </row>
    <row r="16" spans="1:23" ht="132" x14ac:dyDescent="0.3">
      <c r="A16" s="5">
        <v>13</v>
      </c>
      <c r="B16" s="98" t="s">
        <v>116</v>
      </c>
      <c r="C16" s="102" t="s">
        <v>117</v>
      </c>
      <c r="D16" s="81" t="s">
        <v>5</v>
      </c>
      <c r="E16" s="48" t="s">
        <v>100</v>
      </c>
      <c r="F16" s="49" t="s">
        <v>69</v>
      </c>
      <c r="G16" s="87">
        <v>1</v>
      </c>
      <c r="H16" s="88">
        <v>450</v>
      </c>
      <c r="I16" s="9">
        <f t="shared" si="2"/>
        <v>85.5</v>
      </c>
      <c r="J16" s="9">
        <f t="shared" si="3"/>
        <v>450</v>
      </c>
      <c r="K16" s="173">
        <f t="shared" si="4"/>
        <v>535.5</v>
      </c>
      <c r="L16" s="169">
        <v>535.5</v>
      </c>
      <c r="M16" s="12"/>
      <c r="N16" s="12"/>
      <c r="O16" s="12"/>
      <c r="P16" s="12"/>
      <c r="Q16" s="12"/>
      <c r="R16" s="12"/>
      <c r="S16" s="12"/>
      <c r="T16" s="12"/>
      <c r="U16" s="12"/>
      <c r="V16" s="12"/>
      <c r="W16" s="10"/>
    </row>
    <row r="17" spans="1:23" ht="132" x14ac:dyDescent="0.3">
      <c r="A17" s="5">
        <v>14</v>
      </c>
      <c r="B17" s="98" t="s">
        <v>118</v>
      </c>
      <c r="C17" s="102" t="s">
        <v>119</v>
      </c>
      <c r="D17" s="81" t="s">
        <v>5</v>
      </c>
      <c r="E17" s="48" t="s">
        <v>100</v>
      </c>
      <c r="F17" s="49" t="s">
        <v>69</v>
      </c>
      <c r="G17" s="87">
        <v>1</v>
      </c>
      <c r="H17" s="88">
        <v>326</v>
      </c>
      <c r="I17" s="9">
        <f t="shared" si="2"/>
        <v>61.94</v>
      </c>
      <c r="J17" s="9">
        <f t="shared" si="3"/>
        <v>326</v>
      </c>
      <c r="K17" s="173">
        <f t="shared" si="4"/>
        <v>387.94</v>
      </c>
      <c r="L17" s="169">
        <v>387.94</v>
      </c>
      <c r="M17" s="12"/>
      <c r="N17" s="12"/>
      <c r="O17" s="12"/>
      <c r="P17" s="12"/>
      <c r="Q17" s="12"/>
      <c r="R17" s="12"/>
      <c r="S17" s="12"/>
      <c r="T17" s="12"/>
      <c r="U17" s="12"/>
      <c r="V17" s="12"/>
      <c r="W17" s="10"/>
    </row>
    <row r="18" spans="1:23" ht="132" x14ac:dyDescent="0.3">
      <c r="A18" s="5">
        <v>15</v>
      </c>
      <c r="B18" s="98" t="s">
        <v>120</v>
      </c>
      <c r="C18" s="102" t="s">
        <v>121</v>
      </c>
      <c r="D18" s="81" t="s">
        <v>5</v>
      </c>
      <c r="E18" s="48" t="s">
        <v>100</v>
      </c>
      <c r="F18" s="49" t="s">
        <v>69</v>
      </c>
      <c r="G18" s="87">
        <v>1</v>
      </c>
      <c r="H18" s="88">
        <v>297</v>
      </c>
      <c r="I18" s="9">
        <f t="shared" si="2"/>
        <v>56.43</v>
      </c>
      <c r="J18" s="9">
        <f>G18*H18</f>
        <v>297</v>
      </c>
      <c r="K18" s="173">
        <f t="shared" si="4"/>
        <v>353.43</v>
      </c>
      <c r="L18" s="169">
        <v>353.43</v>
      </c>
      <c r="M18" s="12"/>
      <c r="N18" s="12"/>
      <c r="O18" s="12"/>
      <c r="P18" s="12"/>
      <c r="Q18" s="12"/>
      <c r="R18" s="12"/>
      <c r="S18" s="12"/>
      <c r="T18" s="12"/>
      <c r="U18" s="12"/>
      <c r="V18" s="12"/>
      <c r="W18" s="10"/>
    </row>
    <row r="19" spans="1:23" ht="132" x14ac:dyDescent="0.3">
      <c r="A19" s="5">
        <v>16</v>
      </c>
      <c r="B19" s="99" t="s">
        <v>122</v>
      </c>
      <c r="C19" s="174" t="s">
        <v>123</v>
      </c>
      <c r="D19" s="81" t="s">
        <v>5</v>
      </c>
      <c r="E19" s="48" t="s">
        <v>100</v>
      </c>
      <c r="F19" s="49" t="s">
        <v>69</v>
      </c>
      <c r="G19" s="87">
        <v>5</v>
      </c>
      <c r="H19" s="88">
        <v>40</v>
      </c>
      <c r="I19" s="9">
        <f t="shared" si="2"/>
        <v>7.6</v>
      </c>
      <c r="J19" s="9">
        <f t="shared" si="3"/>
        <v>200</v>
      </c>
      <c r="K19" s="173">
        <f t="shared" si="4"/>
        <v>238</v>
      </c>
      <c r="L19" s="169">
        <v>238</v>
      </c>
      <c r="M19" s="12"/>
      <c r="N19" s="12"/>
      <c r="O19" s="12"/>
      <c r="P19" s="12"/>
      <c r="Q19" s="12"/>
      <c r="R19" s="12"/>
      <c r="S19" s="12"/>
      <c r="T19" s="12"/>
      <c r="U19" s="12"/>
      <c r="V19" s="12"/>
      <c r="W19" s="10"/>
    </row>
    <row r="20" spans="1:23" ht="132" x14ac:dyDescent="0.3">
      <c r="A20" s="5">
        <v>17</v>
      </c>
      <c r="B20" s="98" t="s">
        <v>124</v>
      </c>
      <c r="C20" s="98" t="s">
        <v>123</v>
      </c>
      <c r="D20" s="81" t="s">
        <v>5</v>
      </c>
      <c r="E20" s="48" t="s">
        <v>100</v>
      </c>
      <c r="F20" s="49" t="s">
        <v>69</v>
      </c>
      <c r="G20" s="87">
        <v>25</v>
      </c>
      <c r="H20" s="88">
        <v>46</v>
      </c>
      <c r="I20" s="9">
        <f t="shared" si="2"/>
        <v>8.74</v>
      </c>
      <c r="J20" s="9">
        <f t="shared" si="3"/>
        <v>1150</v>
      </c>
      <c r="K20" s="173">
        <f t="shared" si="4"/>
        <v>1368.5</v>
      </c>
      <c r="L20" s="169">
        <v>1368.5</v>
      </c>
      <c r="M20" s="12"/>
      <c r="N20" s="12"/>
      <c r="O20" s="12"/>
      <c r="P20" s="12"/>
      <c r="Q20" s="12"/>
      <c r="R20" s="12"/>
      <c r="S20" s="12"/>
      <c r="T20" s="12"/>
      <c r="U20" s="12"/>
      <c r="V20" s="12"/>
      <c r="W20" s="10"/>
    </row>
    <row r="21" spans="1:23" ht="132" x14ac:dyDescent="0.3">
      <c r="A21" s="5">
        <v>18</v>
      </c>
      <c r="B21" s="99" t="s">
        <v>125</v>
      </c>
      <c r="C21" s="98" t="s">
        <v>123</v>
      </c>
      <c r="D21" s="81" t="s">
        <v>5</v>
      </c>
      <c r="E21" s="48"/>
      <c r="F21" s="49" t="s">
        <v>69</v>
      </c>
      <c r="G21" s="87">
        <v>20</v>
      </c>
      <c r="H21" s="88">
        <v>46</v>
      </c>
      <c r="I21" s="9">
        <f t="shared" si="2"/>
        <v>8.74</v>
      </c>
      <c r="J21" s="9">
        <f t="shared" si="3"/>
        <v>920</v>
      </c>
      <c r="K21" s="173">
        <f t="shared" si="4"/>
        <v>1094.8</v>
      </c>
      <c r="L21" s="169">
        <v>1094.8</v>
      </c>
      <c r="M21" s="12"/>
      <c r="N21" s="12"/>
      <c r="O21" s="12"/>
      <c r="P21" s="12"/>
      <c r="Q21" s="12"/>
      <c r="R21" s="12"/>
      <c r="S21" s="12"/>
      <c r="T21" s="12"/>
      <c r="U21" s="12"/>
      <c r="V21" s="12"/>
      <c r="W21" s="10"/>
    </row>
    <row r="22" spans="1:23" ht="132" x14ac:dyDescent="0.3">
      <c r="A22" s="5">
        <v>19</v>
      </c>
      <c r="B22" s="99" t="s">
        <v>126</v>
      </c>
      <c r="C22" s="98" t="s">
        <v>127</v>
      </c>
      <c r="D22" s="81" t="s">
        <v>5</v>
      </c>
      <c r="E22" s="48" t="s">
        <v>100</v>
      </c>
      <c r="F22" s="49" t="s">
        <v>69</v>
      </c>
      <c r="G22" s="87">
        <v>2</v>
      </c>
      <c r="H22" s="88">
        <v>378</v>
      </c>
      <c r="I22" s="9">
        <f t="shared" si="2"/>
        <v>71.820000000000007</v>
      </c>
      <c r="J22" s="9">
        <f t="shared" si="3"/>
        <v>756</v>
      </c>
      <c r="K22" s="173">
        <f t="shared" si="4"/>
        <v>899.64</v>
      </c>
      <c r="L22" s="169">
        <v>899.64</v>
      </c>
      <c r="M22" s="12"/>
      <c r="N22" s="12"/>
      <c r="O22" s="12"/>
      <c r="P22" s="12"/>
      <c r="Q22" s="12"/>
      <c r="R22" s="12"/>
      <c r="S22" s="12"/>
      <c r="T22" s="12"/>
      <c r="U22" s="12"/>
      <c r="V22" s="12"/>
      <c r="W22" s="10"/>
    </row>
    <row r="23" spans="1:23" ht="132" x14ac:dyDescent="0.3">
      <c r="A23" s="5">
        <v>20</v>
      </c>
      <c r="B23" s="99" t="s">
        <v>128</v>
      </c>
      <c r="C23" s="98" t="s">
        <v>129</v>
      </c>
      <c r="D23" s="81" t="s">
        <v>5</v>
      </c>
      <c r="E23" s="48" t="s">
        <v>100</v>
      </c>
      <c r="F23" s="49" t="s">
        <v>69</v>
      </c>
      <c r="G23" s="87">
        <v>2</v>
      </c>
      <c r="H23" s="88">
        <v>339</v>
      </c>
      <c r="I23" s="9">
        <f t="shared" si="2"/>
        <v>64.41</v>
      </c>
      <c r="J23" s="9">
        <f t="shared" si="3"/>
        <v>678</v>
      </c>
      <c r="K23" s="173">
        <f t="shared" si="4"/>
        <v>806.81999999999994</v>
      </c>
      <c r="L23" s="169">
        <v>806.82</v>
      </c>
      <c r="M23" s="12"/>
      <c r="N23" s="12"/>
      <c r="O23" s="12"/>
      <c r="P23" s="12"/>
      <c r="Q23" s="12"/>
      <c r="R23" s="12"/>
      <c r="S23" s="12"/>
      <c r="T23" s="12"/>
      <c r="U23" s="12"/>
      <c r="V23" s="12"/>
      <c r="W23" s="10"/>
    </row>
    <row r="24" spans="1:23" ht="132" x14ac:dyDescent="0.3">
      <c r="A24" s="5">
        <v>21</v>
      </c>
      <c r="B24" s="99" t="s">
        <v>130</v>
      </c>
      <c r="C24" s="99" t="s">
        <v>131</v>
      </c>
      <c r="D24" s="81" t="s">
        <v>5</v>
      </c>
      <c r="E24" s="48" t="s">
        <v>100</v>
      </c>
      <c r="F24" s="49" t="s">
        <v>69</v>
      </c>
      <c r="G24" s="87">
        <v>2</v>
      </c>
      <c r="H24" s="88">
        <v>800</v>
      </c>
      <c r="I24" s="9">
        <f t="shared" si="2"/>
        <v>152</v>
      </c>
      <c r="J24" s="9">
        <f t="shared" si="3"/>
        <v>1600</v>
      </c>
      <c r="K24" s="173">
        <f t="shared" si="4"/>
        <v>1904</v>
      </c>
      <c r="L24" s="169">
        <v>1904</v>
      </c>
      <c r="M24" s="12"/>
      <c r="N24" s="12"/>
      <c r="O24" s="12"/>
      <c r="P24" s="12"/>
      <c r="Q24" s="12"/>
      <c r="R24" s="12"/>
      <c r="S24" s="12"/>
      <c r="T24" s="12"/>
      <c r="U24" s="12"/>
      <c r="V24" s="12"/>
      <c r="W24" s="10"/>
    </row>
    <row r="25" spans="1:23" ht="132" x14ac:dyDescent="0.3">
      <c r="A25" s="5">
        <v>22</v>
      </c>
      <c r="B25" s="99" t="s">
        <v>132</v>
      </c>
      <c r="C25" s="99" t="s">
        <v>133</v>
      </c>
      <c r="D25" s="81" t="s">
        <v>5</v>
      </c>
      <c r="E25" s="48" t="s">
        <v>100</v>
      </c>
      <c r="F25" s="49" t="s">
        <v>69</v>
      </c>
      <c r="G25" s="87">
        <v>2</v>
      </c>
      <c r="H25" s="88">
        <v>400</v>
      </c>
      <c r="I25" s="9">
        <f t="shared" si="2"/>
        <v>76</v>
      </c>
      <c r="J25" s="9">
        <f t="shared" si="3"/>
        <v>800</v>
      </c>
      <c r="K25" s="173">
        <f t="shared" si="4"/>
        <v>952</v>
      </c>
      <c r="L25" s="169">
        <v>952</v>
      </c>
      <c r="M25" s="12"/>
      <c r="N25" s="12"/>
      <c r="O25" s="12"/>
      <c r="P25" s="12"/>
      <c r="Q25" s="12"/>
      <c r="R25" s="12"/>
      <c r="S25" s="12"/>
      <c r="T25" s="12"/>
      <c r="U25" s="12"/>
      <c r="V25" s="12"/>
      <c r="W25" s="10"/>
    </row>
    <row r="26" spans="1:23" ht="132" x14ac:dyDescent="0.3">
      <c r="A26" s="5">
        <v>23</v>
      </c>
      <c r="B26" s="99" t="s">
        <v>134</v>
      </c>
      <c r="C26" s="98" t="s">
        <v>135</v>
      </c>
      <c r="D26" s="81" t="s">
        <v>5</v>
      </c>
      <c r="E26" s="48" t="s">
        <v>100</v>
      </c>
      <c r="F26" s="49" t="s">
        <v>69</v>
      </c>
      <c r="G26" s="87">
        <v>1</v>
      </c>
      <c r="H26" s="88">
        <v>800</v>
      </c>
      <c r="I26" s="9">
        <f t="shared" si="2"/>
        <v>152</v>
      </c>
      <c r="J26" s="9">
        <f t="shared" si="3"/>
        <v>800</v>
      </c>
      <c r="K26" s="173">
        <f t="shared" si="4"/>
        <v>952</v>
      </c>
      <c r="L26" s="169">
        <v>952</v>
      </c>
      <c r="M26" s="12"/>
      <c r="N26" s="12"/>
      <c r="O26" s="12"/>
      <c r="P26" s="12"/>
      <c r="Q26" s="12"/>
      <c r="R26" s="12"/>
      <c r="S26" s="12"/>
      <c r="T26" s="12"/>
      <c r="U26" s="12"/>
      <c r="V26" s="12"/>
      <c r="W26" s="10"/>
    </row>
    <row r="27" spans="1:23" ht="132" x14ac:dyDescent="0.3">
      <c r="A27" s="5">
        <v>24</v>
      </c>
      <c r="B27" s="99" t="s">
        <v>136</v>
      </c>
      <c r="C27" s="98" t="s">
        <v>137</v>
      </c>
      <c r="D27" s="81" t="s">
        <v>5</v>
      </c>
      <c r="E27" s="48" t="s">
        <v>100</v>
      </c>
      <c r="F27" s="49" t="s">
        <v>69</v>
      </c>
      <c r="G27" s="87">
        <v>2</v>
      </c>
      <c r="H27" s="88">
        <v>750</v>
      </c>
      <c r="I27" s="9">
        <f t="shared" si="2"/>
        <v>142.5</v>
      </c>
      <c r="J27" s="9">
        <f t="shared" si="3"/>
        <v>1500</v>
      </c>
      <c r="K27" s="173">
        <f t="shared" si="4"/>
        <v>1785</v>
      </c>
      <c r="L27" s="169">
        <v>1785</v>
      </c>
      <c r="M27" s="12"/>
      <c r="N27" s="12"/>
      <c r="O27" s="12"/>
      <c r="P27" s="12"/>
      <c r="Q27" s="12"/>
      <c r="R27" s="12"/>
      <c r="S27" s="12"/>
      <c r="T27" s="12"/>
      <c r="U27" s="12"/>
      <c r="V27" s="12"/>
      <c r="W27" s="10"/>
    </row>
    <row r="28" spans="1:23" ht="132" x14ac:dyDescent="0.3">
      <c r="A28" s="5">
        <v>25</v>
      </c>
      <c r="B28" s="99" t="s">
        <v>138</v>
      </c>
      <c r="C28" s="98" t="s">
        <v>139</v>
      </c>
      <c r="D28" s="81" t="s">
        <v>5</v>
      </c>
      <c r="E28" s="48" t="s">
        <v>100</v>
      </c>
      <c r="F28" s="49" t="s">
        <v>69</v>
      </c>
      <c r="G28" s="87">
        <v>2</v>
      </c>
      <c r="H28" s="88">
        <v>297</v>
      </c>
      <c r="I28" s="9">
        <f t="shared" si="2"/>
        <v>56.43</v>
      </c>
      <c r="J28" s="9">
        <f t="shared" si="3"/>
        <v>594</v>
      </c>
      <c r="K28" s="173">
        <f t="shared" si="4"/>
        <v>706.86</v>
      </c>
      <c r="L28" s="169">
        <v>706.86</v>
      </c>
      <c r="M28" s="12"/>
      <c r="N28" s="12"/>
      <c r="O28" s="12"/>
      <c r="P28" s="12"/>
      <c r="Q28" s="12"/>
      <c r="R28" s="12"/>
      <c r="S28" s="12"/>
      <c r="T28" s="12"/>
      <c r="U28" s="12"/>
      <c r="V28" s="12"/>
      <c r="W28" s="10"/>
    </row>
    <row r="29" spans="1:23" ht="132" x14ac:dyDescent="0.3">
      <c r="A29" s="5">
        <v>26</v>
      </c>
      <c r="B29" s="98" t="s">
        <v>140</v>
      </c>
      <c r="C29" s="98" t="s">
        <v>141</v>
      </c>
      <c r="D29" s="81" t="s">
        <v>5</v>
      </c>
      <c r="E29" s="48" t="s">
        <v>100</v>
      </c>
      <c r="F29" s="49" t="s">
        <v>69</v>
      </c>
      <c r="G29" s="87">
        <v>2</v>
      </c>
      <c r="H29" s="88">
        <v>1400</v>
      </c>
      <c r="I29" s="9">
        <f t="shared" si="2"/>
        <v>266</v>
      </c>
      <c r="J29" s="9">
        <f t="shared" si="3"/>
        <v>2800</v>
      </c>
      <c r="K29" s="173">
        <f t="shared" si="4"/>
        <v>3332</v>
      </c>
      <c r="L29" s="169">
        <v>3332</v>
      </c>
      <c r="M29" s="12"/>
      <c r="N29" s="12"/>
      <c r="O29" s="12"/>
      <c r="P29" s="12"/>
      <c r="Q29" s="12"/>
      <c r="R29" s="12"/>
      <c r="S29" s="12"/>
      <c r="T29" s="12"/>
      <c r="U29" s="12"/>
      <c r="V29" s="12"/>
      <c r="W29" s="10"/>
    </row>
    <row r="30" spans="1:23" ht="132" x14ac:dyDescent="0.3">
      <c r="A30" s="5">
        <v>27</v>
      </c>
      <c r="B30" s="99" t="s">
        <v>142</v>
      </c>
      <c r="C30" s="98" t="s">
        <v>143</v>
      </c>
      <c r="D30" s="81" t="s">
        <v>5</v>
      </c>
      <c r="E30" s="48" t="s">
        <v>100</v>
      </c>
      <c r="F30" s="49" t="s">
        <v>69</v>
      </c>
      <c r="G30" s="87">
        <v>4</v>
      </c>
      <c r="H30" s="88">
        <v>400</v>
      </c>
      <c r="I30" s="9">
        <f t="shared" si="2"/>
        <v>76</v>
      </c>
      <c r="J30" s="9">
        <f t="shared" si="3"/>
        <v>1600</v>
      </c>
      <c r="K30" s="173">
        <f t="shared" si="4"/>
        <v>1904</v>
      </c>
      <c r="L30" s="169">
        <v>1904</v>
      </c>
      <c r="M30" s="12"/>
      <c r="N30" s="12"/>
      <c r="O30" s="12"/>
      <c r="P30" s="12"/>
      <c r="Q30" s="12"/>
      <c r="R30" s="12"/>
      <c r="S30" s="12"/>
      <c r="T30" s="12"/>
      <c r="U30" s="12"/>
      <c r="V30" s="12"/>
      <c r="W30" s="10"/>
    </row>
    <row r="31" spans="1:23" ht="132" x14ac:dyDescent="0.3">
      <c r="A31" s="5">
        <v>28</v>
      </c>
      <c r="B31" s="99" t="s">
        <v>144</v>
      </c>
      <c r="C31" s="98" t="s">
        <v>145</v>
      </c>
      <c r="D31" s="81" t="s">
        <v>5</v>
      </c>
      <c r="E31" s="48" t="s">
        <v>100</v>
      </c>
      <c r="F31" s="49" t="s">
        <v>69</v>
      </c>
      <c r="G31" s="87">
        <v>2</v>
      </c>
      <c r="H31" s="88">
        <v>250</v>
      </c>
      <c r="I31" s="9">
        <f t="shared" si="2"/>
        <v>47.5</v>
      </c>
      <c r="J31" s="9">
        <f t="shared" si="3"/>
        <v>500</v>
      </c>
      <c r="K31" s="173">
        <f t="shared" si="4"/>
        <v>595</v>
      </c>
      <c r="L31" s="169">
        <v>595</v>
      </c>
      <c r="M31" s="12"/>
      <c r="N31" s="12"/>
      <c r="O31" s="12"/>
      <c r="P31" s="12"/>
      <c r="Q31" s="12"/>
      <c r="R31" s="12"/>
      <c r="S31" s="12"/>
      <c r="T31" s="12"/>
      <c r="U31" s="12"/>
      <c r="V31" s="12"/>
      <c r="W31" s="10"/>
    </row>
    <row r="32" spans="1:23" ht="132" x14ac:dyDescent="0.3">
      <c r="A32" s="5">
        <v>29</v>
      </c>
      <c r="B32" s="99" t="s">
        <v>146</v>
      </c>
      <c r="C32" s="98" t="s">
        <v>147</v>
      </c>
      <c r="D32" s="81" t="s">
        <v>5</v>
      </c>
      <c r="E32" s="48" t="s">
        <v>100</v>
      </c>
      <c r="F32" s="49" t="s">
        <v>69</v>
      </c>
      <c r="G32" s="87">
        <v>1</v>
      </c>
      <c r="H32" s="88">
        <v>1400</v>
      </c>
      <c r="I32" s="9">
        <f t="shared" si="2"/>
        <v>266</v>
      </c>
      <c r="J32" s="9">
        <f t="shared" si="3"/>
        <v>1400</v>
      </c>
      <c r="K32" s="173">
        <f t="shared" si="4"/>
        <v>1666</v>
      </c>
      <c r="L32" s="169">
        <v>1666</v>
      </c>
      <c r="M32" s="12"/>
      <c r="N32" s="12"/>
      <c r="O32" s="12"/>
      <c r="P32" s="12"/>
      <c r="Q32" s="12"/>
      <c r="R32" s="12"/>
      <c r="S32" s="12"/>
      <c r="T32" s="12"/>
      <c r="U32" s="12"/>
      <c r="V32" s="12"/>
      <c r="W32" s="10"/>
    </row>
    <row r="33" spans="1:23" ht="132" x14ac:dyDescent="0.3">
      <c r="A33" s="5">
        <v>30</v>
      </c>
      <c r="B33" s="98" t="s">
        <v>148</v>
      </c>
      <c r="C33" s="99" t="s">
        <v>149</v>
      </c>
      <c r="D33" s="81" t="s">
        <v>5</v>
      </c>
      <c r="E33" s="48" t="s">
        <v>100</v>
      </c>
      <c r="F33" s="49" t="s">
        <v>69</v>
      </c>
      <c r="G33" s="87">
        <v>4</v>
      </c>
      <c r="H33" s="88">
        <v>51</v>
      </c>
      <c r="I33" s="9">
        <f t="shared" si="2"/>
        <v>9.69</v>
      </c>
      <c r="J33" s="9">
        <f t="shared" si="3"/>
        <v>204</v>
      </c>
      <c r="K33" s="173">
        <f t="shared" si="4"/>
        <v>242.76</v>
      </c>
      <c r="L33" s="169">
        <v>242.76</v>
      </c>
      <c r="M33" s="12"/>
      <c r="N33" s="12"/>
      <c r="O33" s="12"/>
      <c r="P33" s="12"/>
      <c r="Q33" s="12"/>
      <c r="R33" s="12"/>
      <c r="S33" s="12"/>
      <c r="T33" s="12"/>
      <c r="U33" s="12"/>
      <c r="V33" s="12"/>
      <c r="W33" s="10"/>
    </row>
    <row r="34" spans="1:23" ht="132" x14ac:dyDescent="0.3">
      <c r="A34" s="5">
        <v>31</v>
      </c>
      <c r="B34" s="98" t="s">
        <v>150</v>
      </c>
      <c r="C34" s="99" t="s">
        <v>151</v>
      </c>
      <c r="D34" s="81" t="s">
        <v>5</v>
      </c>
      <c r="E34" s="48" t="s">
        <v>100</v>
      </c>
      <c r="F34" s="49" t="s">
        <v>69</v>
      </c>
      <c r="G34" s="87">
        <v>4</v>
      </c>
      <c r="H34" s="88">
        <v>31</v>
      </c>
      <c r="I34" s="9">
        <f t="shared" si="2"/>
        <v>5.89</v>
      </c>
      <c r="J34" s="9">
        <f t="shared" si="3"/>
        <v>124</v>
      </c>
      <c r="K34" s="173">
        <f t="shared" si="4"/>
        <v>147.56</v>
      </c>
      <c r="L34" s="169">
        <v>147.56</v>
      </c>
      <c r="M34" s="12"/>
      <c r="N34" s="12"/>
      <c r="O34" s="12"/>
      <c r="P34" s="12"/>
      <c r="Q34" s="12"/>
      <c r="R34" s="12"/>
      <c r="S34" s="12"/>
      <c r="T34" s="12"/>
      <c r="U34" s="12"/>
      <c r="V34" s="12"/>
      <c r="W34" s="10"/>
    </row>
    <row r="35" spans="1:23" ht="132" x14ac:dyDescent="0.3">
      <c r="A35" s="5">
        <v>32</v>
      </c>
      <c r="B35" s="98" t="s">
        <v>152</v>
      </c>
      <c r="C35" s="101" t="s">
        <v>152</v>
      </c>
      <c r="D35" s="81" t="s">
        <v>5</v>
      </c>
      <c r="E35" s="48" t="s">
        <v>100</v>
      </c>
      <c r="F35" s="49" t="s">
        <v>69</v>
      </c>
      <c r="G35" s="87">
        <v>4</v>
      </c>
      <c r="H35" s="88">
        <v>23</v>
      </c>
      <c r="I35" s="9">
        <f t="shared" si="2"/>
        <v>4.37</v>
      </c>
      <c r="J35" s="9">
        <f t="shared" si="3"/>
        <v>92</v>
      </c>
      <c r="K35" s="173">
        <f t="shared" si="4"/>
        <v>109.47999999999999</v>
      </c>
      <c r="L35" s="169">
        <v>109.48</v>
      </c>
      <c r="M35" s="12"/>
      <c r="N35" s="12"/>
      <c r="O35" s="12"/>
      <c r="P35" s="12"/>
      <c r="Q35" s="12"/>
      <c r="R35" s="12"/>
      <c r="S35" s="12"/>
      <c r="T35" s="12"/>
      <c r="U35" s="12"/>
      <c r="V35" s="12"/>
      <c r="W35" s="10"/>
    </row>
    <row r="36" spans="1:23" ht="132" x14ac:dyDescent="0.3">
      <c r="A36" s="5">
        <v>33</v>
      </c>
      <c r="B36" s="98" t="s">
        <v>148</v>
      </c>
      <c r="C36" s="99" t="s">
        <v>170</v>
      </c>
      <c r="D36" s="81" t="s">
        <v>5</v>
      </c>
      <c r="E36" s="48" t="s">
        <v>100</v>
      </c>
      <c r="F36" s="49" t="s">
        <v>69</v>
      </c>
      <c r="G36" s="87">
        <v>4</v>
      </c>
      <c r="H36" s="88">
        <v>31</v>
      </c>
      <c r="I36" s="9">
        <f t="shared" si="2"/>
        <v>5.89</v>
      </c>
      <c r="J36" s="9">
        <f t="shared" si="3"/>
        <v>124</v>
      </c>
      <c r="K36" s="173">
        <f t="shared" si="4"/>
        <v>147.56</v>
      </c>
      <c r="L36" s="169">
        <v>147.56</v>
      </c>
      <c r="M36" s="12"/>
      <c r="N36" s="12"/>
      <c r="O36" s="12"/>
      <c r="P36" s="12"/>
      <c r="Q36" s="12"/>
      <c r="R36" s="12"/>
      <c r="S36" s="12"/>
      <c r="T36" s="12"/>
      <c r="U36" s="12"/>
      <c r="V36" s="12"/>
      <c r="W36" s="10"/>
    </row>
    <row r="37" spans="1:23" ht="132" x14ac:dyDescent="0.3">
      <c r="A37" s="5">
        <v>34</v>
      </c>
      <c r="B37" s="99" t="s">
        <v>153</v>
      </c>
      <c r="C37" s="98" t="s">
        <v>171</v>
      </c>
      <c r="D37" s="81" t="s">
        <v>5</v>
      </c>
      <c r="E37" s="48" t="s">
        <v>100</v>
      </c>
      <c r="F37" s="49" t="s">
        <v>69</v>
      </c>
      <c r="G37" s="87">
        <v>4</v>
      </c>
      <c r="H37" s="88">
        <v>27</v>
      </c>
      <c r="I37" s="9">
        <f t="shared" si="2"/>
        <v>5.13</v>
      </c>
      <c r="J37" s="9">
        <f t="shared" si="3"/>
        <v>108</v>
      </c>
      <c r="K37" s="173">
        <f t="shared" si="4"/>
        <v>128.51999999999998</v>
      </c>
      <c r="L37" s="169">
        <v>128.52000000000001</v>
      </c>
      <c r="M37" s="12"/>
      <c r="N37" s="12"/>
      <c r="O37" s="12"/>
      <c r="P37" s="12"/>
      <c r="Q37" s="12"/>
      <c r="R37" s="12"/>
      <c r="S37" s="12"/>
      <c r="T37" s="12"/>
      <c r="U37" s="12"/>
      <c r="V37" s="12"/>
      <c r="W37" s="10"/>
    </row>
    <row r="38" spans="1:23" ht="132" x14ac:dyDescent="0.3">
      <c r="A38" s="5">
        <v>35</v>
      </c>
      <c r="B38" s="99" t="s">
        <v>154</v>
      </c>
      <c r="C38" s="99" t="s">
        <v>154</v>
      </c>
      <c r="D38" s="81" t="s">
        <v>5</v>
      </c>
      <c r="E38" s="48" t="s">
        <v>100</v>
      </c>
      <c r="F38" s="49" t="s">
        <v>69</v>
      </c>
      <c r="G38" s="87">
        <v>4</v>
      </c>
      <c r="H38" s="88">
        <v>28</v>
      </c>
      <c r="I38" s="9">
        <f t="shared" si="2"/>
        <v>5.32</v>
      </c>
      <c r="J38" s="9">
        <f t="shared" si="3"/>
        <v>112</v>
      </c>
      <c r="K38" s="173">
        <f t="shared" si="4"/>
        <v>133.28</v>
      </c>
      <c r="L38" s="169">
        <v>133.28</v>
      </c>
      <c r="M38" s="12"/>
      <c r="N38" s="12"/>
      <c r="O38" s="12"/>
      <c r="P38" s="12"/>
      <c r="Q38" s="12"/>
      <c r="R38" s="12"/>
      <c r="S38" s="12"/>
      <c r="T38" s="12"/>
      <c r="U38" s="12"/>
      <c r="V38" s="12"/>
      <c r="W38" s="10"/>
    </row>
    <row r="39" spans="1:23" ht="132" x14ac:dyDescent="0.3">
      <c r="A39" s="5">
        <v>36</v>
      </c>
      <c r="B39" s="99" t="s">
        <v>155</v>
      </c>
      <c r="C39" s="99" t="s">
        <v>172</v>
      </c>
      <c r="D39" s="81" t="s">
        <v>5</v>
      </c>
      <c r="E39" s="48" t="s">
        <v>100</v>
      </c>
      <c r="F39" s="49" t="s">
        <v>69</v>
      </c>
      <c r="G39" s="87">
        <v>4</v>
      </c>
      <c r="H39" s="88">
        <v>29</v>
      </c>
      <c r="I39" s="9">
        <f t="shared" si="2"/>
        <v>5.51</v>
      </c>
      <c r="J39" s="9">
        <f t="shared" si="3"/>
        <v>116</v>
      </c>
      <c r="K39" s="173">
        <f t="shared" si="4"/>
        <v>138.04</v>
      </c>
      <c r="L39" s="169">
        <v>138.04</v>
      </c>
      <c r="M39" s="12"/>
      <c r="N39" s="12"/>
      <c r="O39" s="12"/>
      <c r="P39" s="12"/>
      <c r="Q39" s="12"/>
      <c r="R39" s="12"/>
      <c r="S39" s="12"/>
      <c r="T39" s="12"/>
      <c r="U39" s="12"/>
      <c r="V39" s="12"/>
      <c r="W39" s="10"/>
    </row>
    <row r="40" spans="1:23" ht="132" x14ac:dyDescent="0.3">
      <c r="A40" s="5">
        <v>37</v>
      </c>
      <c r="B40" s="98" t="s">
        <v>156</v>
      </c>
      <c r="C40" s="99" t="s">
        <v>173</v>
      </c>
      <c r="D40" s="81" t="s">
        <v>5</v>
      </c>
      <c r="E40" s="48" t="s">
        <v>100</v>
      </c>
      <c r="F40" s="49" t="s">
        <v>69</v>
      </c>
      <c r="G40" s="87">
        <v>4</v>
      </c>
      <c r="H40" s="88">
        <v>51</v>
      </c>
      <c r="I40" s="9">
        <f t="shared" si="2"/>
        <v>9.69</v>
      </c>
      <c r="J40" s="9">
        <f t="shared" si="3"/>
        <v>204</v>
      </c>
      <c r="K40" s="173">
        <f t="shared" si="4"/>
        <v>242.76</v>
      </c>
      <c r="L40" s="169">
        <v>242.76</v>
      </c>
      <c r="M40" s="12"/>
      <c r="N40" s="12"/>
      <c r="O40" s="12"/>
      <c r="P40" s="12"/>
      <c r="Q40" s="12"/>
      <c r="R40" s="12"/>
      <c r="S40" s="12"/>
      <c r="T40" s="12"/>
      <c r="U40" s="12"/>
      <c r="V40" s="12"/>
      <c r="W40" s="10"/>
    </row>
    <row r="41" spans="1:23" ht="132" x14ac:dyDescent="0.3">
      <c r="A41" s="5">
        <v>38</v>
      </c>
      <c r="B41" s="98" t="s">
        <v>157</v>
      </c>
      <c r="C41" s="99" t="s">
        <v>174</v>
      </c>
      <c r="D41" s="81" t="s">
        <v>5</v>
      </c>
      <c r="E41" s="48" t="s">
        <v>100</v>
      </c>
      <c r="F41" s="49" t="s">
        <v>69</v>
      </c>
      <c r="G41" s="85">
        <v>4</v>
      </c>
      <c r="H41" s="86">
        <v>51</v>
      </c>
      <c r="I41" s="9">
        <f t="shared" si="2"/>
        <v>9.69</v>
      </c>
      <c r="J41" s="9">
        <f t="shared" si="3"/>
        <v>204</v>
      </c>
      <c r="K41" s="173">
        <f t="shared" si="4"/>
        <v>242.76</v>
      </c>
      <c r="L41" s="169">
        <v>242.76</v>
      </c>
      <c r="M41" s="12"/>
      <c r="N41" s="12"/>
      <c r="O41" s="12"/>
      <c r="P41" s="12"/>
      <c r="Q41" s="12"/>
      <c r="R41" s="12"/>
      <c r="S41" s="12"/>
      <c r="T41" s="12"/>
      <c r="U41" s="12"/>
      <c r="V41" s="12"/>
      <c r="W41" s="10"/>
    </row>
    <row r="42" spans="1:23" ht="132" x14ac:dyDescent="0.3">
      <c r="A42" s="5">
        <v>39</v>
      </c>
      <c r="B42" s="99" t="s">
        <v>158</v>
      </c>
      <c r="C42" s="99" t="s">
        <v>175</v>
      </c>
      <c r="D42" s="81" t="s">
        <v>5</v>
      </c>
      <c r="E42" s="48" t="s">
        <v>100</v>
      </c>
      <c r="F42" s="49" t="s">
        <v>69</v>
      </c>
      <c r="G42" s="87">
        <v>4</v>
      </c>
      <c r="H42" s="88">
        <v>34</v>
      </c>
      <c r="I42" s="9">
        <f t="shared" si="2"/>
        <v>6.46</v>
      </c>
      <c r="J42" s="9">
        <f t="shared" si="3"/>
        <v>136</v>
      </c>
      <c r="K42" s="173">
        <f>J42*1.19</f>
        <v>161.84</v>
      </c>
      <c r="L42" s="169">
        <v>161.84</v>
      </c>
      <c r="M42" s="12"/>
      <c r="N42" s="12"/>
      <c r="O42" s="12"/>
      <c r="P42" s="12"/>
      <c r="Q42" s="12"/>
      <c r="R42" s="12"/>
      <c r="S42" s="12"/>
      <c r="T42" s="12"/>
      <c r="U42" s="12"/>
      <c r="V42" s="12"/>
      <c r="W42" s="10"/>
    </row>
    <row r="43" spans="1:23" ht="132" x14ac:dyDescent="0.3">
      <c r="A43" s="5">
        <v>40</v>
      </c>
      <c r="B43" s="99" t="s">
        <v>159</v>
      </c>
      <c r="C43" s="99" t="s">
        <v>176</v>
      </c>
      <c r="D43" s="81" t="s">
        <v>5</v>
      </c>
      <c r="E43" s="48" t="s">
        <v>100</v>
      </c>
      <c r="F43" s="49" t="s">
        <v>69</v>
      </c>
      <c r="G43" s="87">
        <v>2</v>
      </c>
      <c r="H43" s="88">
        <v>226</v>
      </c>
      <c r="I43" s="9">
        <f t="shared" si="2"/>
        <v>42.94</v>
      </c>
      <c r="J43" s="9">
        <f t="shared" si="3"/>
        <v>452</v>
      </c>
      <c r="K43" s="173">
        <f t="shared" si="4"/>
        <v>537.88</v>
      </c>
      <c r="L43" s="169">
        <v>537.88</v>
      </c>
      <c r="M43" s="12"/>
      <c r="N43" s="12"/>
      <c r="O43" s="12"/>
      <c r="P43" s="12"/>
      <c r="Q43" s="12"/>
      <c r="R43" s="12"/>
      <c r="S43" s="12"/>
      <c r="T43" s="12"/>
      <c r="U43" s="12"/>
      <c r="V43" s="12"/>
      <c r="W43" s="10"/>
    </row>
    <row r="44" spans="1:23" ht="132" x14ac:dyDescent="0.3">
      <c r="A44" s="5">
        <v>41</v>
      </c>
      <c r="B44" s="99" t="s">
        <v>160</v>
      </c>
      <c r="C44" s="99" t="s">
        <v>177</v>
      </c>
      <c r="D44" s="81" t="s">
        <v>5</v>
      </c>
      <c r="E44" s="48" t="s">
        <v>100</v>
      </c>
      <c r="F44" s="49" t="s">
        <v>69</v>
      </c>
      <c r="G44" s="87">
        <v>2</v>
      </c>
      <c r="H44" s="88">
        <v>226</v>
      </c>
      <c r="I44" s="9">
        <f t="shared" si="2"/>
        <v>42.94</v>
      </c>
      <c r="J44" s="9">
        <f t="shared" si="3"/>
        <v>452</v>
      </c>
      <c r="K44" s="173">
        <f t="shared" si="4"/>
        <v>537.88</v>
      </c>
      <c r="L44" s="169">
        <v>537.88</v>
      </c>
      <c r="M44" s="12"/>
      <c r="N44" s="12"/>
      <c r="O44" s="12"/>
      <c r="P44" s="12"/>
      <c r="Q44" s="12"/>
      <c r="R44" s="12"/>
      <c r="S44" s="12"/>
      <c r="T44" s="12"/>
      <c r="U44" s="12"/>
      <c r="V44" s="12"/>
      <c r="W44" s="10"/>
    </row>
    <row r="45" spans="1:23" ht="132" x14ac:dyDescent="0.3">
      <c r="A45" s="5">
        <v>42</v>
      </c>
      <c r="B45" s="98" t="s">
        <v>191</v>
      </c>
      <c r="C45" s="99" t="s">
        <v>192</v>
      </c>
      <c r="D45" s="81" t="s">
        <v>5</v>
      </c>
      <c r="E45" s="48" t="s">
        <v>100</v>
      </c>
      <c r="F45" s="49" t="s">
        <v>69</v>
      </c>
      <c r="G45" s="87">
        <v>320</v>
      </c>
      <c r="H45" s="88">
        <v>26</v>
      </c>
      <c r="I45" s="9">
        <f t="shared" si="2"/>
        <v>4.9400000000000004</v>
      </c>
      <c r="J45" s="9">
        <f t="shared" si="3"/>
        <v>8320</v>
      </c>
      <c r="K45" s="173">
        <f t="shared" si="4"/>
        <v>9900.7999999999993</v>
      </c>
      <c r="L45" s="169"/>
      <c r="M45" s="113">
        <v>2475.1999999999998</v>
      </c>
      <c r="N45" s="113"/>
      <c r="O45" s="113"/>
      <c r="P45" s="113">
        <v>2475.1999999999998</v>
      </c>
      <c r="Q45" s="113"/>
      <c r="R45" s="113"/>
      <c r="S45" s="113">
        <v>2475.1999999999998</v>
      </c>
      <c r="T45" s="113"/>
      <c r="U45" s="113"/>
      <c r="V45" s="113">
        <v>2475.1999999999998</v>
      </c>
      <c r="W45" s="10"/>
    </row>
    <row r="46" spans="1:23" ht="132" x14ac:dyDescent="0.3">
      <c r="A46" s="5">
        <v>43</v>
      </c>
      <c r="B46" s="103" t="s">
        <v>161</v>
      </c>
      <c r="C46" s="101" t="s">
        <v>178</v>
      </c>
      <c r="D46" s="81" t="s">
        <v>5</v>
      </c>
      <c r="E46" s="48" t="s">
        <v>100</v>
      </c>
      <c r="F46" s="49" t="s">
        <v>69</v>
      </c>
      <c r="G46" s="87">
        <v>12</v>
      </c>
      <c r="H46" s="88">
        <v>23</v>
      </c>
      <c r="I46" s="9">
        <f t="shared" si="2"/>
        <v>4.37</v>
      </c>
      <c r="J46" s="9">
        <f t="shared" si="3"/>
        <v>276</v>
      </c>
      <c r="K46" s="173">
        <f t="shared" si="4"/>
        <v>328.44</v>
      </c>
      <c r="L46" s="169"/>
      <c r="M46" s="109">
        <v>328.44</v>
      </c>
      <c r="N46" s="12"/>
      <c r="O46" s="12"/>
      <c r="P46" s="12"/>
      <c r="Q46" s="12"/>
      <c r="R46" s="12"/>
      <c r="S46" s="12"/>
      <c r="T46" s="12"/>
      <c r="U46" s="12"/>
      <c r="V46" s="12"/>
      <c r="W46" s="10"/>
    </row>
    <row r="47" spans="1:23" ht="132" x14ac:dyDescent="0.3">
      <c r="A47" s="5">
        <v>44</v>
      </c>
      <c r="B47" s="103" t="s">
        <v>162</v>
      </c>
      <c r="C47" s="101" t="s">
        <v>193</v>
      </c>
      <c r="D47" s="81" t="s">
        <v>5</v>
      </c>
      <c r="E47" s="48" t="s">
        <v>100</v>
      </c>
      <c r="F47" s="49" t="s">
        <v>69</v>
      </c>
      <c r="G47" s="87">
        <v>12</v>
      </c>
      <c r="H47" s="88">
        <v>29</v>
      </c>
      <c r="I47" s="9">
        <f t="shared" si="2"/>
        <v>5.51</v>
      </c>
      <c r="J47" s="9">
        <f t="shared" si="3"/>
        <v>348</v>
      </c>
      <c r="K47" s="173">
        <f t="shared" si="4"/>
        <v>414.12</v>
      </c>
      <c r="L47" s="169"/>
      <c r="M47" s="109">
        <v>414.12</v>
      </c>
      <c r="N47" s="12"/>
      <c r="O47" s="12"/>
      <c r="P47" s="12"/>
      <c r="Q47" s="12"/>
      <c r="R47" s="12"/>
      <c r="S47" s="12"/>
      <c r="T47" s="12"/>
      <c r="U47" s="12"/>
      <c r="V47" s="12"/>
      <c r="W47" s="10"/>
    </row>
    <row r="48" spans="1:23" ht="132" x14ac:dyDescent="0.3">
      <c r="A48" s="5">
        <v>45</v>
      </c>
      <c r="B48" s="98" t="s">
        <v>163</v>
      </c>
      <c r="C48" s="98" t="s">
        <v>206</v>
      </c>
      <c r="D48" s="81" t="s">
        <v>5</v>
      </c>
      <c r="E48" s="48" t="s">
        <v>100</v>
      </c>
      <c r="F48" s="49" t="s">
        <v>69</v>
      </c>
      <c r="G48" s="87">
        <v>12</v>
      </c>
      <c r="H48" s="88">
        <v>32</v>
      </c>
      <c r="I48" s="9">
        <f t="shared" si="2"/>
        <v>6.08</v>
      </c>
      <c r="J48" s="9">
        <f t="shared" si="3"/>
        <v>384</v>
      </c>
      <c r="K48" s="173">
        <f t="shared" si="4"/>
        <v>456.96</v>
      </c>
      <c r="L48" s="169"/>
      <c r="M48" s="109">
        <v>456.96</v>
      </c>
      <c r="N48" s="12"/>
      <c r="O48" s="12"/>
      <c r="P48" s="12"/>
      <c r="Q48" s="12"/>
      <c r="R48" s="12"/>
      <c r="S48" s="12"/>
      <c r="T48" s="12"/>
      <c r="U48" s="12"/>
      <c r="V48" s="12"/>
      <c r="W48" s="10"/>
    </row>
    <row r="49" spans="1:23" ht="132" x14ac:dyDescent="0.3">
      <c r="A49" s="5">
        <v>46</v>
      </c>
      <c r="B49" s="98" t="s">
        <v>164</v>
      </c>
      <c r="C49" s="99" t="s">
        <v>194</v>
      </c>
      <c r="D49" s="81" t="s">
        <v>5</v>
      </c>
      <c r="E49" s="48" t="s">
        <v>100</v>
      </c>
      <c r="F49" s="49" t="s">
        <v>69</v>
      </c>
      <c r="G49" s="87">
        <v>5</v>
      </c>
      <c r="H49" s="88">
        <v>50</v>
      </c>
      <c r="I49" s="9">
        <f t="shared" si="2"/>
        <v>9.5</v>
      </c>
      <c r="J49" s="9">
        <f t="shared" si="3"/>
        <v>250</v>
      </c>
      <c r="K49" s="173">
        <f t="shared" si="4"/>
        <v>297.5</v>
      </c>
      <c r="L49" s="169"/>
      <c r="M49" s="109">
        <v>297.5</v>
      </c>
      <c r="N49" s="12"/>
      <c r="O49" s="12"/>
      <c r="P49" s="12"/>
      <c r="Q49" s="12"/>
      <c r="R49" s="12"/>
      <c r="S49" s="12"/>
      <c r="T49" s="12"/>
      <c r="U49" s="12"/>
      <c r="V49" s="12"/>
      <c r="W49" s="10"/>
    </row>
    <row r="50" spans="1:23" ht="132" x14ac:dyDescent="0.3">
      <c r="A50" s="5">
        <v>47</v>
      </c>
      <c r="B50" s="98" t="s">
        <v>165</v>
      </c>
      <c r="C50" s="99" t="s">
        <v>195</v>
      </c>
      <c r="D50" s="81" t="s">
        <v>5</v>
      </c>
      <c r="E50" s="48" t="s">
        <v>100</v>
      </c>
      <c r="F50" s="49" t="s">
        <v>69</v>
      </c>
      <c r="G50" s="87">
        <v>5</v>
      </c>
      <c r="H50" s="88">
        <v>50</v>
      </c>
      <c r="I50" s="9">
        <f t="shared" si="2"/>
        <v>9.5</v>
      </c>
      <c r="J50" s="9">
        <f t="shared" si="3"/>
        <v>250</v>
      </c>
      <c r="K50" s="173">
        <f t="shared" si="4"/>
        <v>297.5</v>
      </c>
      <c r="L50" s="169"/>
      <c r="M50" s="109">
        <v>297.5</v>
      </c>
      <c r="N50" s="12"/>
      <c r="O50" s="12"/>
      <c r="P50" s="12"/>
      <c r="Q50" s="12"/>
      <c r="R50" s="12"/>
      <c r="S50" s="12"/>
      <c r="T50" s="12"/>
      <c r="U50" s="12"/>
      <c r="V50" s="12"/>
      <c r="W50" s="10"/>
    </row>
    <row r="51" spans="1:23" ht="132" x14ac:dyDescent="0.3">
      <c r="A51" s="5">
        <v>48</v>
      </c>
      <c r="B51" s="99" t="s">
        <v>166</v>
      </c>
      <c r="C51" s="99" t="s">
        <v>196</v>
      </c>
      <c r="D51" s="81" t="s">
        <v>5</v>
      </c>
      <c r="E51" s="48" t="s">
        <v>100</v>
      </c>
      <c r="F51" s="49" t="s">
        <v>69</v>
      </c>
      <c r="G51" s="87">
        <v>4</v>
      </c>
      <c r="H51" s="88">
        <v>50</v>
      </c>
      <c r="I51" s="9">
        <f t="shared" si="2"/>
        <v>9.5</v>
      </c>
      <c r="J51" s="9">
        <f t="shared" si="3"/>
        <v>200</v>
      </c>
      <c r="K51" s="173">
        <f t="shared" si="4"/>
        <v>238</v>
      </c>
      <c r="L51" s="169"/>
      <c r="M51" s="109">
        <v>238</v>
      </c>
      <c r="N51" s="12"/>
      <c r="O51" s="12"/>
      <c r="P51" s="12"/>
      <c r="Q51" s="12"/>
      <c r="R51" s="12"/>
      <c r="S51" s="12"/>
      <c r="T51" s="12"/>
      <c r="U51" s="12"/>
      <c r="V51" s="12"/>
      <c r="W51" s="10"/>
    </row>
    <row r="52" spans="1:23" ht="132" x14ac:dyDescent="0.3">
      <c r="A52" s="5">
        <v>49</v>
      </c>
      <c r="B52" s="99" t="s">
        <v>167</v>
      </c>
      <c r="C52" s="99" t="s">
        <v>180</v>
      </c>
      <c r="D52" s="81" t="s">
        <v>5</v>
      </c>
      <c r="E52" s="48" t="s">
        <v>100</v>
      </c>
      <c r="F52" s="49" t="s">
        <v>69</v>
      </c>
      <c r="G52" s="87">
        <v>4</v>
      </c>
      <c r="H52" s="88">
        <v>50</v>
      </c>
      <c r="I52" s="9">
        <f t="shared" si="2"/>
        <v>9.5</v>
      </c>
      <c r="J52" s="9">
        <f t="shared" si="3"/>
        <v>200</v>
      </c>
      <c r="K52" s="173">
        <f t="shared" si="4"/>
        <v>238</v>
      </c>
      <c r="L52" s="169"/>
      <c r="M52" s="109">
        <v>238</v>
      </c>
      <c r="N52" s="12"/>
      <c r="O52" s="12"/>
      <c r="P52" s="12"/>
      <c r="Q52" s="12"/>
      <c r="R52" s="12"/>
      <c r="S52" s="12"/>
      <c r="T52" s="12"/>
      <c r="U52" s="12"/>
      <c r="V52" s="12"/>
      <c r="W52" s="10"/>
    </row>
    <row r="53" spans="1:23" ht="132" x14ac:dyDescent="0.3">
      <c r="A53" s="5">
        <v>50</v>
      </c>
      <c r="B53" s="98" t="s">
        <v>168</v>
      </c>
      <c r="C53" s="99" t="s">
        <v>181</v>
      </c>
      <c r="D53" s="81" t="s">
        <v>5</v>
      </c>
      <c r="E53" s="48" t="s">
        <v>100</v>
      </c>
      <c r="F53" s="49" t="s">
        <v>69</v>
      </c>
      <c r="G53" s="87">
        <v>2</v>
      </c>
      <c r="H53" s="88">
        <v>140</v>
      </c>
      <c r="I53" s="9">
        <f t="shared" si="2"/>
        <v>26.6</v>
      </c>
      <c r="J53" s="9">
        <f t="shared" si="3"/>
        <v>280</v>
      </c>
      <c r="K53" s="173">
        <f t="shared" si="4"/>
        <v>333.2</v>
      </c>
      <c r="L53" s="169"/>
      <c r="M53" s="109">
        <v>333.2</v>
      </c>
      <c r="N53" s="12"/>
      <c r="O53" s="12"/>
      <c r="P53" s="12"/>
      <c r="Q53" s="12"/>
      <c r="R53" s="12"/>
      <c r="S53" s="12"/>
      <c r="T53" s="12"/>
      <c r="U53" s="12"/>
      <c r="V53" s="12"/>
      <c r="W53" s="10"/>
    </row>
    <row r="54" spans="1:23" ht="132" x14ac:dyDescent="0.3">
      <c r="A54" s="5">
        <v>51</v>
      </c>
      <c r="B54" s="99" t="s">
        <v>197</v>
      </c>
      <c r="C54" s="99" t="s">
        <v>200</v>
      </c>
      <c r="D54" s="81" t="s">
        <v>5</v>
      </c>
      <c r="E54" s="48" t="s">
        <v>100</v>
      </c>
      <c r="F54" s="49" t="s">
        <v>69</v>
      </c>
      <c r="G54" s="87">
        <v>15</v>
      </c>
      <c r="H54" s="88">
        <v>27</v>
      </c>
      <c r="I54" s="9">
        <f t="shared" si="2"/>
        <v>5.13</v>
      </c>
      <c r="J54" s="9">
        <f t="shared" si="3"/>
        <v>405</v>
      </c>
      <c r="K54" s="173">
        <f t="shared" si="4"/>
        <v>481.95</v>
      </c>
      <c r="L54" s="169"/>
      <c r="M54" s="109">
        <v>481.95</v>
      </c>
      <c r="N54" s="12"/>
      <c r="O54" s="12"/>
      <c r="P54" s="12"/>
      <c r="Q54" s="12"/>
      <c r="R54" s="12"/>
      <c r="S54" s="12"/>
      <c r="T54" s="12"/>
      <c r="U54" s="12"/>
      <c r="V54" s="12"/>
      <c r="W54" s="10"/>
    </row>
    <row r="55" spans="1:23" ht="132" x14ac:dyDescent="0.3">
      <c r="A55" s="5">
        <v>52</v>
      </c>
      <c r="B55" s="104" t="s">
        <v>198</v>
      </c>
      <c r="C55" s="99" t="s">
        <v>199</v>
      </c>
      <c r="D55" s="81" t="s">
        <v>5</v>
      </c>
      <c r="E55" s="48" t="s">
        <v>100</v>
      </c>
      <c r="F55" s="49" t="s">
        <v>69</v>
      </c>
      <c r="G55" s="90">
        <v>15</v>
      </c>
      <c r="H55" s="91">
        <v>27</v>
      </c>
      <c r="I55" s="9">
        <f t="shared" si="2"/>
        <v>5.13</v>
      </c>
      <c r="J55" s="9">
        <f t="shared" si="3"/>
        <v>405</v>
      </c>
      <c r="K55" s="173">
        <f t="shared" si="4"/>
        <v>481.95</v>
      </c>
      <c r="L55" s="169"/>
      <c r="M55" s="109">
        <v>481.95</v>
      </c>
      <c r="N55" s="12"/>
      <c r="O55" s="12"/>
      <c r="P55" s="12"/>
      <c r="Q55" s="12"/>
      <c r="R55" s="12"/>
      <c r="S55" s="12"/>
      <c r="T55" s="12"/>
      <c r="U55" s="12"/>
      <c r="V55" s="12"/>
      <c r="W55" s="10"/>
    </row>
    <row r="56" spans="1:23" ht="132" x14ac:dyDescent="0.3">
      <c r="A56" s="5">
        <v>53</v>
      </c>
      <c r="B56" s="104" t="s">
        <v>198</v>
      </c>
      <c r="C56" s="99" t="s">
        <v>201</v>
      </c>
      <c r="D56" s="81" t="s">
        <v>5</v>
      </c>
      <c r="E56" s="48" t="s">
        <v>100</v>
      </c>
      <c r="F56" s="49" t="s">
        <v>69</v>
      </c>
      <c r="G56" s="90">
        <v>15</v>
      </c>
      <c r="H56" s="91">
        <v>27</v>
      </c>
      <c r="I56" s="9">
        <f t="shared" si="2"/>
        <v>5.13</v>
      </c>
      <c r="J56" s="9">
        <f t="shared" si="3"/>
        <v>405</v>
      </c>
      <c r="K56" s="173">
        <f>J56*1.19</f>
        <v>481.95</v>
      </c>
      <c r="L56" s="169"/>
      <c r="M56" s="109">
        <v>481.95</v>
      </c>
      <c r="N56" s="12"/>
      <c r="O56" s="12"/>
      <c r="P56" s="12"/>
      <c r="Q56" s="12"/>
      <c r="R56" s="12"/>
      <c r="S56" s="12"/>
      <c r="T56" s="12"/>
      <c r="U56" s="12"/>
      <c r="V56" s="12"/>
      <c r="W56" s="10"/>
    </row>
    <row r="57" spans="1:23" ht="132" x14ac:dyDescent="0.3">
      <c r="A57" s="5">
        <v>54</v>
      </c>
      <c r="B57" s="104" t="s">
        <v>198</v>
      </c>
      <c r="C57" s="99" t="s">
        <v>202</v>
      </c>
      <c r="D57" s="81" t="s">
        <v>5</v>
      </c>
      <c r="E57" s="48" t="s">
        <v>100</v>
      </c>
      <c r="F57" s="49" t="s">
        <v>69</v>
      </c>
      <c r="G57" s="90">
        <v>8</v>
      </c>
      <c r="H57" s="91">
        <v>27</v>
      </c>
      <c r="I57" s="9">
        <f t="shared" si="2"/>
        <v>5.13</v>
      </c>
      <c r="J57" s="9">
        <f t="shared" si="3"/>
        <v>216</v>
      </c>
      <c r="K57" s="173">
        <f t="shared" si="4"/>
        <v>257.03999999999996</v>
      </c>
      <c r="L57" s="169"/>
      <c r="M57" s="109">
        <v>257.04000000000002</v>
      </c>
      <c r="N57" s="12"/>
      <c r="O57" s="12"/>
      <c r="P57" s="12"/>
      <c r="Q57" s="12"/>
      <c r="R57" s="12"/>
      <c r="S57" s="12"/>
      <c r="T57" s="12"/>
      <c r="U57" s="12"/>
      <c r="V57" s="12"/>
      <c r="W57" s="10"/>
    </row>
    <row r="58" spans="1:23" ht="50.25" thickBot="1" x14ac:dyDescent="0.35">
      <c r="A58" s="5">
        <v>55</v>
      </c>
      <c r="B58" s="105" t="s">
        <v>211</v>
      </c>
      <c r="C58" s="106" t="s">
        <v>215</v>
      </c>
      <c r="D58" s="81" t="s">
        <v>14</v>
      </c>
      <c r="E58" s="48" t="s">
        <v>100</v>
      </c>
      <c r="F58" s="49" t="s">
        <v>69</v>
      </c>
      <c r="G58" s="49">
        <v>1200</v>
      </c>
      <c r="H58" s="9">
        <v>1</v>
      </c>
      <c r="I58" s="9">
        <f t="shared" si="2"/>
        <v>0.19</v>
      </c>
      <c r="J58" s="9">
        <f t="shared" si="3"/>
        <v>1200</v>
      </c>
      <c r="K58" s="173">
        <f t="shared" si="4"/>
        <v>1428</v>
      </c>
      <c r="L58" s="169">
        <v>1428</v>
      </c>
      <c r="M58" s="58"/>
      <c r="N58" s="58"/>
      <c r="O58" s="58"/>
      <c r="P58" s="58"/>
      <c r="Q58" s="58"/>
      <c r="R58" s="58"/>
      <c r="S58" s="58"/>
      <c r="T58" s="58"/>
      <c r="U58" s="58"/>
      <c r="V58" s="58"/>
      <c r="W58" s="54"/>
    </row>
    <row r="59" spans="1:23" ht="17.25" thickBot="1" x14ac:dyDescent="0.35">
      <c r="A59" s="125" t="s">
        <v>52</v>
      </c>
      <c r="B59" s="144"/>
      <c r="C59" s="144"/>
      <c r="D59" s="144"/>
      <c r="E59" s="144"/>
      <c r="F59" s="144"/>
      <c r="G59" s="144"/>
      <c r="H59" s="144"/>
      <c r="I59" s="144"/>
      <c r="J59" s="187">
        <f t="shared" ref="J59:W59" si="5">SUM(J4:J58)</f>
        <v>102257</v>
      </c>
      <c r="K59" s="112">
        <f t="shared" si="5"/>
        <v>110968.30999999998</v>
      </c>
      <c r="L59" s="110">
        <f t="shared" si="5"/>
        <v>37080.399999999994</v>
      </c>
      <c r="M59" s="110">
        <f t="shared" si="5"/>
        <v>12207.310000000003</v>
      </c>
      <c r="N59" s="110">
        <f t="shared" si="5"/>
        <v>5425.5</v>
      </c>
      <c r="O59" s="110">
        <f t="shared" si="5"/>
        <v>5425.5</v>
      </c>
      <c r="P59" s="110">
        <f t="shared" si="5"/>
        <v>7900.7</v>
      </c>
      <c r="Q59" s="110">
        <f t="shared" si="5"/>
        <v>5425.5</v>
      </c>
      <c r="R59" s="110">
        <f t="shared" si="5"/>
        <v>5425.5</v>
      </c>
      <c r="S59" s="110">
        <f t="shared" si="5"/>
        <v>7900.7</v>
      </c>
      <c r="T59" s="110">
        <f t="shared" si="5"/>
        <v>5425.5</v>
      </c>
      <c r="U59" s="110">
        <f t="shared" si="5"/>
        <v>5425.5</v>
      </c>
      <c r="V59" s="110">
        <f t="shared" si="5"/>
        <v>7900.7</v>
      </c>
      <c r="W59" s="112">
        <f t="shared" si="5"/>
        <v>5425.5</v>
      </c>
    </row>
    <row r="60" spans="1:23" ht="15.75" customHeight="1" x14ac:dyDescent="0.3">
      <c r="A60" s="142" t="s">
        <v>54</v>
      </c>
      <c r="B60" s="143"/>
      <c r="C60" s="143"/>
      <c r="D60" s="143"/>
      <c r="E60" s="143"/>
      <c r="F60" s="143"/>
      <c r="G60" s="143"/>
      <c r="H60" s="143"/>
      <c r="I60" s="143"/>
      <c r="J60" s="143"/>
      <c r="K60" s="176"/>
      <c r="L60" s="170"/>
      <c r="M60" s="14"/>
      <c r="N60" s="14"/>
      <c r="O60" s="14"/>
      <c r="P60" s="14"/>
      <c r="Q60" s="14"/>
      <c r="R60" s="14"/>
      <c r="S60" s="14"/>
      <c r="T60" s="14"/>
      <c r="U60" s="14"/>
      <c r="V60" s="14"/>
      <c r="W60" s="15"/>
    </row>
    <row r="61" spans="1:23" ht="132" x14ac:dyDescent="0.3">
      <c r="A61" s="5">
        <v>56</v>
      </c>
      <c r="B61" s="89" t="s">
        <v>191</v>
      </c>
      <c r="C61" s="94" t="s">
        <v>189</v>
      </c>
      <c r="D61" s="83" t="s">
        <v>5</v>
      </c>
      <c r="E61" s="49" t="s">
        <v>100</v>
      </c>
      <c r="F61" s="49" t="s">
        <v>69</v>
      </c>
      <c r="G61" s="87">
        <v>380</v>
      </c>
      <c r="H61" s="88">
        <v>26</v>
      </c>
      <c r="I61" s="9">
        <f t="shared" ref="I61:I81" si="6">H61*19%</f>
        <v>4.9400000000000004</v>
      </c>
      <c r="J61" s="9">
        <f t="shared" ref="J61:J81" si="7">G61*H61</f>
        <v>9880</v>
      </c>
      <c r="K61" s="173">
        <f t="shared" ref="K61:K71" si="8">J61*1.19</f>
        <v>11757.199999999999</v>
      </c>
      <c r="L61" s="107"/>
      <c r="M61" s="12"/>
      <c r="N61" s="12"/>
      <c r="O61" s="12"/>
      <c r="P61" s="12"/>
      <c r="Q61" s="12"/>
      <c r="R61" s="12"/>
      <c r="S61" s="12"/>
      <c r="T61" s="12"/>
      <c r="U61" s="12"/>
      <c r="V61" s="109">
        <v>5878.6</v>
      </c>
      <c r="W61" s="114">
        <v>5878.6</v>
      </c>
    </row>
    <row r="62" spans="1:23" ht="132" x14ac:dyDescent="0.3">
      <c r="A62" s="5">
        <v>57</v>
      </c>
      <c r="B62" s="96" t="s">
        <v>161</v>
      </c>
      <c r="C62" s="95" t="s">
        <v>178</v>
      </c>
      <c r="D62" s="81" t="s">
        <v>5</v>
      </c>
      <c r="E62" s="48" t="s">
        <v>100</v>
      </c>
      <c r="F62" s="49" t="s">
        <v>69</v>
      </c>
      <c r="G62" s="87">
        <v>12</v>
      </c>
      <c r="H62" s="88">
        <v>23</v>
      </c>
      <c r="I62" s="9">
        <f t="shared" si="6"/>
        <v>4.37</v>
      </c>
      <c r="J62" s="9">
        <f t="shared" si="7"/>
        <v>276</v>
      </c>
      <c r="K62" s="173">
        <f t="shared" si="8"/>
        <v>328.44</v>
      </c>
      <c r="L62" s="107"/>
      <c r="M62" s="12"/>
      <c r="N62" s="12"/>
      <c r="O62" s="12"/>
      <c r="P62" s="12"/>
      <c r="Q62" s="12"/>
      <c r="R62" s="12"/>
      <c r="S62" s="12"/>
      <c r="T62" s="12"/>
      <c r="U62" s="12"/>
      <c r="V62" s="12"/>
      <c r="W62" s="114">
        <f t="shared" ref="W62" si="9">K62</f>
        <v>328.44</v>
      </c>
    </row>
    <row r="63" spans="1:23" ht="132" x14ac:dyDescent="0.3">
      <c r="A63" s="5">
        <v>58</v>
      </c>
      <c r="B63" s="96" t="s">
        <v>162</v>
      </c>
      <c r="C63" s="95" t="s">
        <v>179</v>
      </c>
      <c r="D63" s="81" t="s">
        <v>5</v>
      </c>
      <c r="E63" s="48" t="s">
        <v>100</v>
      </c>
      <c r="F63" s="49" t="s">
        <v>69</v>
      </c>
      <c r="G63" s="87">
        <v>12</v>
      </c>
      <c r="H63" s="88">
        <v>29</v>
      </c>
      <c r="I63" s="9">
        <f t="shared" si="6"/>
        <v>5.51</v>
      </c>
      <c r="J63" s="9">
        <f t="shared" si="7"/>
        <v>348</v>
      </c>
      <c r="K63" s="173">
        <f t="shared" si="8"/>
        <v>414.12</v>
      </c>
      <c r="L63" s="107"/>
      <c r="M63" s="12"/>
      <c r="N63" s="12"/>
      <c r="O63" s="12"/>
      <c r="P63" s="12"/>
      <c r="Q63" s="12"/>
      <c r="R63" s="12"/>
      <c r="S63" s="12"/>
      <c r="T63" s="12"/>
      <c r="U63" s="12"/>
      <c r="V63" s="12"/>
      <c r="W63" s="54">
        <v>414.12</v>
      </c>
    </row>
    <row r="64" spans="1:23" ht="132" x14ac:dyDescent="0.3">
      <c r="A64" s="5">
        <v>59</v>
      </c>
      <c r="B64" s="89" t="s">
        <v>163</v>
      </c>
      <c r="C64" s="93" t="s">
        <v>203</v>
      </c>
      <c r="D64" s="81" t="s">
        <v>5</v>
      </c>
      <c r="E64" s="48" t="s">
        <v>100</v>
      </c>
      <c r="F64" s="49" t="s">
        <v>69</v>
      </c>
      <c r="G64" s="87">
        <v>12</v>
      </c>
      <c r="H64" s="88">
        <v>32</v>
      </c>
      <c r="I64" s="9">
        <f t="shared" si="6"/>
        <v>6.08</v>
      </c>
      <c r="J64" s="9">
        <f t="shared" si="7"/>
        <v>384</v>
      </c>
      <c r="K64" s="173">
        <f t="shared" si="8"/>
        <v>456.96</v>
      </c>
      <c r="L64" s="107"/>
      <c r="M64" s="12"/>
      <c r="N64" s="12"/>
      <c r="O64" s="12"/>
      <c r="P64" s="12"/>
      <c r="Q64" s="12"/>
      <c r="R64" s="12"/>
      <c r="S64" s="12"/>
      <c r="T64" s="12"/>
      <c r="U64" s="12"/>
      <c r="V64" s="12"/>
      <c r="W64" s="54">
        <v>456.96</v>
      </c>
    </row>
    <row r="65" spans="1:23" ht="132" x14ac:dyDescent="0.3">
      <c r="A65" s="5">
        <v>60</v>
      </c>
      <c r="B65" s="98" t="s">
        <v>164</v>
      </c>
      <c r="C65" s="99" t="s">
        <v>194</v>
      </c>
      <c r="D65" s="81" t="s">
        <v>5</v>
      </c>
      <c r="E65" s="48" t="s">
        <v>100</v>
      </c>
      <c r="F65" s="49" t="s">
        <v>69</v>
      </c>
      <c r="G65" s="87">
        <v>4</v>
      </c>
      <c r="H65" s="88">
        <v>50</v>
      </c>
      <c r="I65" s="9">
        <f t="shared" si="6"/>
        <v>9.5</v>
      </c>
      <c r="J65" s="9">
        <f t="shared" si="7"/>
        <v>200</v>
      </c>
      <c r="K65" s="173">
        <f t="shared" si="8"/>
        <v>238</v>
      </c>
      <c r="L65" s="107"/>
      <c r="M65" s="12"/>
      <c r="N65" s="12"/>
      <c r="O65" s="12"/>
      <c r="P65" s="12"/>
      <c r="Q65" s="12"/>
      <c r="R65" s="12"/>
      <c r="S65" s="12"/>
      <c r="T65" s="12"/>
      <c r="U65" s="12"/>
      <c r="V65" s="12"/>
      <c r="W65" s="54">
        <v>238</v>
      </c>
    </row>
    <row r="66" spans="1:23" ht="132" x14ac:dyDescent="0.3">
      <c r="A66" s="5">
        <v>61</v>
      </c>
      <c r="B66" s="98" t="s">
        <v>165</v>
      </c>
      <c r="C66" s="99" t="s">
        <v>195</v>
      </c>
      <c r="D66" s="81" t="s">
        <v>5</v>
      </c>
      <c r="E66" s="48" t="s">
        <v>100</v>
      </c>
      <c r="F66" s="49" t="s">
        <v>69</v>
      </c>
      <c r="G66" s="87">
        <v>4</v>
      </c>
      <c r="H66" s="88">
        <v>50</v>
      </c>
      <c r="I66" s="9">
        <f t="shared" si="6"/>
        <v>9.5</v>
      </c>
      <c r="J66" s="9">
        <f t="shared" si="7"/>
        <v>200</v>
      </c>
      <c r="K66" s="173">
        <f t="shared" si="8"/>
        <v>238</v>
      </c>
      <c r="L66" s="107"/>
      <c r="M66" s="12"/>
      <c r="N66" s="12"/>
      <c r="O66" s="12"/>
      <c r="P66" s="12"/>
      <c r="Q66" s="12"/>
      <c r="R66" s="12"/>
      <c r="S66" s="12"/>
      <c r="T66" s="12"/>
      <c r="U66" s="12"/>
      <c r="V66" s="12"/>
      <c r="W66" s="54">
        <v>238</v>
      </c>
    </row>
    <row r="67" spans="1:23" ht="132" x14ac:dyDescent="0.3">
      <c r="A67" s="5">
        <v>62</v>
      </c>
      <c r="B67" s="92" t="s">
        <v>166</v>
      </c>
      <c r="C67" s="94" t="s">
        <v>196</v>
      </c>
      <c r="D67" s="81" t="s">
        <v>5</v>
      </c>
      <c r="E67" s="48" t="s">
        <v>100</v>
      </c>
      <c r="F67" s="49" t="s">
        <v>69</v>
      </c>
      <c r="G67" s="87">
        <v>4</v>
      </c>
      <c r="H67" s="88">
        <v>50</v>
      </c>
      <c r="I67" s="9">
        <f t="shared" si="6"/>
        <v>9.5</v>
      </c>
      <c r="J67" s="9">
        <f t="shared" si="7"/>
        <v>200</v>
      </c>
      <c r="K67" s="173">
        <f t="shared" si="8"/>
        <v>238</v>
      </c>
      <c r="L67" s="107"/>
      <c r="M67" s="12"/>
      <c r="N67" s="12"/>
      <c r="O67" s="12"/>
      <c r="P67" s="12"/>
      <c r="Q67" s="12"/>
      <c r="R67" s="12"/>
      <c r="S67" s="12"/>
      <c r="T67" s="12"/>
      <c r="U67" s="12"/>
      <c r="V67" s="12"/>
      <c r="W67" s="54">
        <v>238</v>
      </c>
    </row>
    <row r="68" spans="1:23" ht="132" x14ac:dyDescent="0.3">
      <c r="A68" s="5">
        <v>63</v>
      </c>
      <c r="B68" s="92" t="s">
        <v>167</v>
      </c>
      <c r="C68" s="94" t="s">
        <v>204</v>
      </c>
      <c r="D68" s="81" t="s">
        <v>5</v>
      </c>
      <c r="E68" s="48" t="s">
        <v>100</v>
      </c>
      <c r="F68" s="49" t="s">
        <v>69</v>
      </c>
      <c r="G68" s="87">
        <v>4</v>
      </c>
      <c r="H68" s="88">
        <v>50</v>
      </c>
      <c r="I68" s="9">
        <f t="shared" si="6"/>
        <v>9.5</v>
      </c>
      <c r="J68" s="9">
        <f t="shared" si="7"/>
        <v>200</v>
      </c>
      <c r="K68" s="173">
        <f t="shared" si="8"/>
        <v>238</v>
      </c>
      <c r="L68" s="107"/>
      <c r="M68" s="12"/>
      <c r="N68" s="12"/>
      <c r="O68" s="12"/>
      <c r="P68" s="12"/>
      <c r="Q68" s="12"/>
      <c r="R68" s="12"/>
      <c r="S68" s="12"/>
      <c r="T68" s="12"/>
      <c r="U68" s="12"/>
      <c r="V68" s="12"/>
      <c r="W68" s="54">
        <v>238</v>
      </c>
    </row>
    <row r="69" spans="1:23" ht="132" x14ac:dyDescent="0.3">
      <c r="A69" s="5">
        <v>64</v>
      </c>
      <c r="B69" s="89" t="s">
        <v>168</v>
      </c>
      <c r="C69" s="94" t="s">
        <v>181</v>
      </c>
      <c r="D69" s="81" t="s">
        <v>5</v>
      </c>
      <c r="E69" s="48" t="s">
        <v>100</v>
      </c>
      <c r="F69" s="49" t="s">
        <v>69</v>
      </c>
      <c r="G69" s="87">
        <v>1</v>
      </c>
      <c r="H69" s="88">
        <v>140</v>
      </c>
      <c r="I69" s="9">
        <f t="shared" si="6"/>
        <v>26.6</v>
      </c>
      <c r="J69" s="9">
        <f t="shared" si="7"/>
        <v>140</v>
      </c>
      <c r="K69" s="173">
        <f t="shared" si="8"/>
        <v>166.6</v>
      </c>
      <c r="L69" s="107"/>
      <c r="M69" s="12"/>
      <c r="N69" s="12"/>
      <c r="O69" s="12"/>
      <c r="P69" s="12"/>
      <c r="Q69" s="12"/>
      <c r="R69" s="12"/>
      <c r="S69" s="12"/>
      <c r="T69" s="12"/>
      <c r="U69" s="12"/>
      <c r="V69" s="12"/>
      <c r="W69" s="54">
        <v>166.6</v>
      </c>
    </row>
    <row r="70" spans="1:23" ht="132" x14ac:dyDescent="0.3">
      <c r="A70" s="5">
        <v>65</v>
      </c>
      <c r="B70" s="92" t="s">
        <v>169</v>
      </c>
      <c r="C70" s="94" t="s">
        <v>205</v>
      </c>
      <c r="D70" s="81" t="s">
        <v>5</v>
      </c>
      <c r="E70" s="48" t="s">
        <v>100</v>
      </c>
      <c r="F70" s="49" t="s">
        <v>69</v>
      </c>
      <c r="G70" s="87">
        <v>15</v>
      </c>
      <c r="H70" s="88">
        <v>27</v>
      </c>
      <c r="I70" s="9">
        <f t="shared" si="6"/>
        <v>5.13</v>
      </c>
      <c r="J70" s="9">
        <f t="shared" si="7"/>
        <v>405</v>
      </c>
      <c r="K70" s="173">
        <f t="shared" si="8"/>
        <v>481.95</v>
      </c>
      <c r="L70" s="107"/>
      <c r="M70" s="12"/>
      <c r="N70" s="12"/>
      <c r="O70" s="12"/>
      <c r="P70" s="12"/>
      <c r="Q70" s="12"/>
      <c r="R70" s="12"/>
      <c r="S70" s="12"/>
      <c r="T70" s="12"/>
      <c r="U70" s="12"/>
      <c r="V70" s="12"/>
      <c r="W70" s="54">
        <v>481.95</v>
      </c>
    </row>
    <row r="71" spans="1:23" ht="132" x14ac:dyDescent="0.3">
      <c r="A71" s="5">
        <v>66</v>
      </c>
      <c r="B71" s="97" t="s">
        <v>198</v>
      </c>
      <c r="C71" s="94" t="s">
        <v>184</v>
      </c>
      <c r="D71" s="81" t="s">
        <v>5</v>
      </c>
      <c r="E71" s="48" t="s">
        <v>100</v>
      </c>
      <c r="F71" s="49" t="s">
        <v>69</v>
      </c>
      <c r="G71" s="90">
        <v>15</v>
      </c>
      <c r="H71" s="91">
        <v>27</v>
      </c>
      <c r="I71" s="9">
        <f t="shared" si="6"/>
        <v>5.13</v>
      </c>
      <c r="J71" s="9">
        <f t="shared" si="7"/>
        <v>405</v>
      </c>
      <c r="K71" s="173">
        <f t="shared" si="8"/>
        <v>481.95</v>
      </c>
      <c r="L71" s="107"/>
      <c r="M71" s="12"/>
      <c r="N71" s="12"/>
      <c r="O71" s="12"/>
      <c r="P71" s="12"/>
      <c r="Q71" s="12"/>
      <c r="R71" s="12"/>
      <c r="S71" s="12"/>
      <c r="T71" s="12"/>
      <c r="U71" s="12"/>
      <c r="V71" s="12"/>
      <c r="W71" s="54">
        <v>481.95</v>
      </c>
    </row>
    <row r="72" spans="1:23" ht="132" x14ac:dyDescent="0.3">
      <c r="A72" s="5">
        <v>67</v>
      </c>
      <c r="B72" s="97" t="s">
        <v>183</v>
      </c>
      <c r="C72" s="94" t="s">
        <v>201</v>
      </c>
      <c r="D72" s="81" t="s">
        <v>5</v>
      </c>
      <c r="E72" s="48" t="s">
        <v>100</v>
      </c>
      <c r="F72" s="49" t="s">
        <v>69</v>
      </c>
      <c r="G72" s="90">
        <v>15</v>
      </c>
      <c r="H72" s="91">
        <v>27</v>
      </c>
      <c r="I72" s="9">
        <f t="shared" si="6"/>
        <v>5.13</v>
      </c>
      <c r="J72" s="9">
        <f t="shared" si="7"/>
        <v>405</v>
      </c>
      <c r="K72" s="173">
        <f t="shared" ref="K72:K81" si="10">J72*1.19</f>
        <v>481.95</v>
      </c>
      <c r="L72" s="107"/>
      <c r="M72" s="12"/>
      <c r="N72" s="12"/>
      <c r="O72" s="12"/>
      <c r="P72" s="12"/>
      <c r="Q72" s="12"/>
      <c r="R72" s="12"/>
      <c r="S72" s="12"/>
      <c r="T72" s="12"/>
      <c r="U72" s="12"/>
      <c r="V72" s="12"/>
      <c r="W72" s="54">
        <v>481.95</v>
      </c>
    </row>
    <row r="73" spans="1:23" ht="132" x14ac:dyDescent="0.3">
      <c r="A73" s="5">
        <v>68</v>
      </c>
      <c r="B73" s="97" t="s">
        <v>182</v>
      </c>
      <c r="C73" s="97" t="s">
        <v>182</v>
      </c>
      <c r="D73" s="81" t="s">
        <v>5</v>
      </c>
      <c r="E73" s="48" t="s">
        <v>100</v>
      </c>
      <c r="F73" s="49" t="s">
        <v>69</v>
      </c>
      <c r="G73" s="90">
        <v>50</v>
      </c>
      <c r="H73" s="91">
        <v>139</v>
      </c>
      <c r="I73" s="9">
        <f t="shared" si="6"/>
        <v>26.41</v>
      </c>
      <c r="J73" s="9">
        <f t="shared" si="7"/>
        <v>6950</v>
      </c>
      <c r="K73" s="173">
        <f t="shared" si="10"/>
        <v>8270.5</v>
      </c>
      <c r="L73" s="107"/>
      <c r="M73" s="12"/>
      <c r="N73" s="12"/>
      <c r="O73" s="12"/>
      <c r="P73" s="12"/>
      <c r="Q73" s="12"/>
      <c r="R73" s="12"/>
      <c r="S73" s="12"/>
      <c r="T73" s="12"/>
      <c r="U73" s="12"/>
      <c r="V73" s="12">
        <v>4135.25</v>
      </c>
      <c r="W73" s="54">
        <v>4135.25</v>
      </c>
    </row>
    <row r="74" spans="1:23" ht="132" x14ac:dyDescent="0.3">
      <c r="A74" s="5">
        <v>69</v>
      </c>
      <c r="B74" s="97" t="s">
        <v>183</v>
      </c>
      <c r="C74" s="97" t="s">
        <v>184</v>
      </c>
      <c r="D74" s="81" t="s">
        <v>5</v>
      </c>
      <c r="E74" s="48" t="s">
        <v>100</v>
      </c>
      <c r="F74" s="49" t="s">
        <v>69</v>
      </c>
      <c r="G74" s="90">
        <v>20</v>
      </c>
      <c r="H74" s="91">
        <v>47</v>
      </c>
      <c r="I74" s="9">
        <f t="shared" si="6"/>
        <v>8.93</v>
      </c>
      <c r="J74" s="9">
        <f t="shared" si="7"/>
        <v>940</v>
      </c>
      <c r="K74" s="173">
        <f t="shared" si="10"/>
        <v>1118.5999999999999</v>
      </c>
      <c r="L74" s="107"/>
      <c r="M74" s="12"/>
      <c r="N74" s="12"/>
      <c r="O74" s="12"/>
      <c r="P74" s="12"/>
      <c r="Q74" s="12"/>
      <c r="R74" s="12"/>
      <c r="S74" s="12"/>
      <c r="T74" s="12"/>
      <c r="U74" s="12"/>
      <c r="V74" s="12">
        <v>559.29999999999995</v>
      </c>
      <c r="W74" s="54">
        <v>559.29999999999995</v>
      </c>
    </row>
    <row r="75" spans="1:23" ht="132" x14ac:dyDescent="0.3">
      <c r="A75" s="5">
        <v>70</v>
      </c>
      <c r="B75" s="97" t="s">
        <v>183</v>
      </c>
      <c r="C75" s="97" t="s">
        <v>185</v>
      </c>
      <c r="D75" s="81" t="s">
        <v>5</v>
      </c>
      <c r="E75" s="48" t="s">
        <v>100</v>
      </c>
      <c r="F75" s="49" t="s">
        <v>69</v>
      </c>
      <c r="G75" s="90">
        <v>20</v>
      </c>
      <c r="H75" s="91">
        <v>47</v>
      </c>
      <c r="I75" s="9">
        <f t="shared" si="6"/>
        <v>8.93</v>
      </c>
      <c r="J75" s="9">
        <f t="shared" si="7"/>
        <v>940</v>
      </c>
      <c r="K75" s="173">
        <f t="shared" si="10"/>
        <v>1118.5999999999999</v>
      </c>
      <c r="L75" s="107"/>
      <c r="M75" s="12"/>
      <c r="N75" s="12"/>
      <c r="O75" s="12"/>
      <c r="P75" s="12"/>
      <c r="Q75" s="12"/>
      <c r="R75" s="12"/>
      <c r="S75" s="12"/>
      <c r="T75" s="12"/>
      <c r="U75" s="12"/>
      <c r="V75" s="12">
        <v>559.29999999999995</v>
      </c>
      <c r="W75" s="54">
        <v>559.29999999999995</v>
      </c>
    </row>
    <row r="76" spans="1:23" ht="132" x14ac:dyDescent="0.3">
      <c r="A76" s="5">
        <v>71</v>
      </c>
      <c r="B76" s="97" t="s">
        <v>183</v>
      </c>
      <c r="C76" s="97" t="s">
        <v>186</v>
      </c>
      <c r="D76" s="81" t="s">
        <v>5</v>
      </c>
      <c r="E76" s="48" t="s">
        <v>100</v>
      </c>
      <c r="F76" s="49" t="s">
        <v>69</v>
      </c>
      <c r="G76" s="90">
        <v>10</v>
      </c>
      <c r="H76" s="91">
        <v>47</v>
      </c>
      <c r="I76" s="9">
        <f t="shared" si="6"/>
        <v>8.93</v>
      </c>
      <c r="J76" s="9">
        <f t="shared" si="7"/>
        <v>470</v>
      </c>
      <c r="K76" s="173">
        <f t="shared" si="10"/>
        <v>559.29999999999995</v>
      </c>
      <c r="L76" s="107"/>
      <c r="M76" s="12"/>
      <c r="N76" s="12"/>
      <c r="O76" s="12"/>
      <c r="P76" s="12"/>
      <c r="Q76" s="12"/>
      <c r="R76" s="12"/>
      <c r="S76" s="12"/>
      <c r="T76" s="12"/>
      <c r="U76" s="12"/>
      <c r="V76" s="12"/>
      <c r="W76" s="54">
        <v>559.29999999999995</v>
      </c>
    </row>
    <row r="77" spans="1:23" ht="132" x14ac:dyDescent="0.3">
      <c r="A77" s="5">
        <v>72</v>
      </c>
      <c r="B77" s="97" t="s">
        <v>187</v>
      </c>
      <c r="C77" s="94" t="s">
        <v>189</v>
      </c>
      <c r="D77" s="81" t="s">
        <v>5</v>
      </c>
      <c r="E77" s="48" t="s">
        <v>100</v>
      </c>
      <c r="F77" s="49" t="s">
        <v>69</v>
      </c>
      <c r="G77" s="90">
        <v>65</v>
      </c>
      <c r="H77" s="91">
        <v>45</v>
      </c>
      <c r="I77" s="9">
        <f t="shared" si="6"/>
        <v>8.5500000000000007</v>
      </c>
      <c r="J77" s="9">
        <f t="shared" si="7"/>
        <v>2925</v>
      </c>
      <c r="K77" s="173">
        <f t="shared" si="10"/>
        <v>3480.75</v>
      </c>
      <c r="L77" s="107"/>
      <c r="M77" s="12"/>
      <c r="N77" s="12"/>
      <c r="O77" s="12"/>
      <c r="P77" s="12"/>
      <c r="Q77" s="12"/>
      <c r="R77" s="12"/>
      <c r="S77" s="12"/>
      <c r="T77" s="12"/>
      <c r="U77" s="12"/>
      <c r="V77" s="12">
        <v>1740.38</v>
      </c>
      <c r="W77" s="54">
        <v>1740.37</v>
      </c>
    </row>
    <row r="78" spans="1:23" ht="132" x14ac:dyDescent="0.3">
      <c r="A78" s="5">
        <v>73</v>
      </c>
      <c r="B78" s="97" t="s">
        <v>188</v>
      </c>
      <c r="C78" s="94" t="s">
        <v>190</v>
      </c>
      <c r="D78" s="83" t="s">
        <v>5</v>
      </c>
      <c r="E78" s="49" t="s">
        <v>100</v>
      </c>
      <c r="F78" s="49" t="s">
        <v>69</v>
      </c>
      <c r="G78" s="90">
        <v>25</v>
      </c>
      <c r="H78" s="91">
        <v>40</v>
      </c>
      <c r="I78" s="9">
        <f t="shared" si="6"/>
        <v>7.6</v>
      </c>
      <c r="J78" s="9">
        <f t="shared" si="7"/>
        <v>1000</v>
      </c>
      <c r="K78" s="173">
        <f t="shared" si="10"/>
        <v>1190</v>
      </c>
      <c r="L78" s="107"/>
      <c r="M78" s="12"/>
      <c r="N78" s="12"/>
      <c r="O78" s="12"/>
      <c r="P78" s="12"/>
      <c r="Q78" s="12"/>
      <c r="R78" s="12"/>
      <c r="S78" s="12"/>
      <c r="T78" s="12"/>
      <c r="U78" s="12"/>
      <c r="V78" s="12">
        <v>595</v>
      </c>
      <c r="W78" s="54">
        <v>595</v>
      </c>
    </row>
    <row r="79" spans="1:23" ht="132" x14ac:dyDescent="0.3">
      <c r="A79" s="5">
        <v>74</v>
      </c>
      <c r="B79" s="97" t="s">
        <v>208</v>
      </c>
      <c r="C79" s="177" t="s">
        <v>207</v>
      </c>
      <c r="D79" s="83" t="s">
        <v>5</v>
      </c>
      <c r="E79" s="49" t="s">
        <v>100</v>
      </c>
      <c r="F79" s="49" t="s">
        <v>69</v>
      </c>
      <c r="G79" s="90">
        <v>1</v>
      </c>
      <c r="H79" s="91">
        <v>1169</v>
      </c>
      <c r="I79" s="9">
        <f t="shared" si="6"/>
        <v>222.11</v>
      </c>
      <c r="J79" s="9">
        <f t="shared" si="7"/>
        <v>1169</v>
      </c>
      <c r="K79" s="173">
        <f t="shared" si="10"/>
        <v>1391.11</v>
      </c>
      <c r="L79" s="107"/>
      <c r="M79" s="12"/>
      <c r="N79" s="12"/>
      <c r="O79" s="12"/>
      <c r="P79" s="12"/>
      <c r="Q79" s="12"/>
      <c r="R79" s="12"/>
      <c r="S79" s="12"/>
      <c r="T79" s="12"/>
      <c r="U79" s="12"/>
      <c r="V79" s="12">
        <v>1391.11</v>
      </c>
      <c r="W79" s="54"/>
    </row>
    <row r="80" spans="1:23" ht="132" x14ac:dyDescent="0.3">
      <c r="A80" s="5">
        <v>75</v>
      </c>
      <c r="B80" s="109" t="s">
        <v>210</v>
      </c>
      <c r="C80" s="108" t="s">
        <v>209</v>
      </c>
      <c r="D80" s="83" t="s">
        <v>5</v>
      </c>
      <c r="E80" s="49" t="s">
        <v>100</v>
      </c>
      <c r="F80" s="49" t="s">
        <v>69</v>
      </c>
      <c r="G80" s="90">
        <v>1</v>
      </c>
      <c r="H80" s="91">
        <v>1550</v>
      </c>
      <c r="I80" s="9">
        <f t="shared" si="6"/>
        <v>294.5</v>
      </c>
      <c r="J80" s="9">
        <f t="shared" si="7"/>
        <v>1550</v>
      </c>
      <c r="K80" s="173">
        <f t="shared" si="10"/>
        <v>1844.5</v>
      </c>
      <c r="L80" s="107"/>
      <c r="M80" s="12"/>
      <c r="N80" s="12"/>
      <c r="O80" s="12"/>
      <c r="P80" s="12"/>
      <c r="Q80" s="12"/>
      <c r="R80" s="12"/>
      <c r="S80" s="12"/>
      <c r="T80" s="12"/>
      <c r="U80" s="12"/>
      <c r="V80" s="12">
        <v>1844.5</v>
      </c>
      <c r="W80" s="54"/>
    </row>
    <row r="81" spans="1:23" ht="132.75" thickBot="1" x14ac:dyDescent="0.35">
      <c r="A81" s="178">
        <v>76</v>
      </c>
      <c r="B81" s="179" t="s">
        <v>212</v>
      </c>
      <c r="C81" s="180" t="s">
        <v>213</v>
      </c>
      <c r="D81" s="181" t="s">
        <v>5</v>
      </c>
      <c r="E81" s="182" t="s">
        <v>100</v>
      </c>
      <c r="F81" s="182" t="s">
        <v>69</v>
      </c>
      <c r="G81" s="183">
        <v>1</v>
      </c>
      <c r="H81" s="184">
        <v>1900</v>
      </c>
      <c r="I81" s="185">
        <f t="shared" si="6"/>
        <v>361</v>
      </c>
      <c r="J81" s="185">
        <f t="shared" si="7"/>
        <v>1900</v>
      </c>
      <c r="K81" s="186">
        <f t="shared" si="10"/>
        <v>2261</v>
      </c>
      <c r="L81" s="107"/>
      <c r="M81" s="12"/>
      <c r="N81" s="12"/>
      <c r="O81" s="12"/>
      <c r="P81" s="12"/>
      <c r="Q81" s="12"/>
      <c r="R81" s="12"/>
      <c r="S81" s="12"/>
      <c r="T81" s="12"/>
      <c r="U81" s="12"/>
      <c r="V81" s="12">
        <v>2261</v>
      </c>
      <c r="W81" s="54"/>
    </row>
    <row r="82" spans="1:23" ht="17.25" thickBot="1" x14ac:dyDescent="0.35">
      <c r="A82" s="171" t="s">
        <v>53</v>
      </c>
      <c r="B82" s="126"/>
      <c r="C82" s="126"/>
      <c r="D82" s="126"/>
      <c r="E82" s="126"/>
      <c r="F82" s="126"/>
      <c r="G82" s="126"/>
      <c r="H82" s="126"/>
      <c r="I82" s="127"/>
      <c r="J82" s="115">
        <f t="shared" ref="J82:W82" si="11">SUM(J61:J81)</f>
        <v>30887</v>
      </c>
      <c r="K82" s="115">
        <f>SUM(K61:K81)</f>
        <v>36755.53</v>
      </c>
      <c r="L82" s="111">
        <f t="shared" si="11"/>
        <v>0</v>
      </c>
      <c r="M82" s="110">
        <f t="shared" si="11"/>
        <v>0</v>
      </c>
      <c r="N82" s="110">
        <f t="shared" si="11"/>
        <v>0</v>
      </c>
      <c r="O82" s="110">
        <f t="shared" si="11"/>
        <v>0</v>
      </c>
      <c r="P82" s="110">
        <f t="shared" si="11"/>
        <v>0</v>
      </c>
      <c r="Q82" s="110">
        <f t="shared" si="11"/>
        <v>0</v>
      </c>
      <c r="R82" s="110">
        <f t="shared" si="11"/>
        <v>0</v>
      </c>
      <c r="S82" s="110">
        <f t="shared" si="11"/>
        <v>0</v>
      </c>
      <c r="T82" s="110">
        <f t="shared" si="11"/>
        <v>0</v>
      </c>
      <c r="U82" s="110">
        <f t="shared" si="11"/>
        <v>0</v>
      </c>
      <c r="V82" s="110">
        <f t="shared" si="11"/>
        <v>18964.439999999999</v>
      </c>
      <c r="W82" s="112">
        <f t="shared" si="11"/>
        <v>17791.09</v>
      </c>
    </row>
    <row r="83" spans="1:23" s="1" customFormat="1" ht="18.75" thickBot="1" x14ac:dyDescent="0.4">
      <c r="A83" s="145" t="s">
        <v>47</v>
      </c>
      <c r="B83" s="146"/>
      <c r="C83" s="146"/>
      <c r="D83" s="146"/>
      <c r="E83" s="146"/>
      <c r="F83" s="146"/>
      <c r="G83" s="146"/>
      <c r="H83" s="146"/>
      <c r="I83" s="147"/>
      <c r="J83" s="36">
        <f t="shared" ref="J83:W83" si="12">J59+J82</f>
        <v>133144</v>
      </c>
      <c r="K83" s="37">
        <f t="shared" si="12"/>
        <v>147723.83999999997</v>
      </c>
      <c r="L83" s="36">
        <f t="shared" si="12"/>
        <v>37080.399999999994</v>
      </c>
      <c r="M83" s="37">
        <f t="shared" si="12"/>
        <v>12207.310000000003</v>
      </c>
      <c r="N83" s="37">
        <f t="shared" si="12"/>
        <v>5425.5</v>
      </c>
      <c r="O83" s="37">
        <f t="shared" si="12"/>
        <v>5425.5</v>
      </c>
      <c r="P83" s="37">
        <f t="shared" si="12"/>
        <v>7900.7</v>
      </c>
      <c r="Q83" s="37">
        <f t="shared" si="12"/>
        <v>5425.5</v>
      </c>
      <c r="R83" s="37">
        <f t="shared" si="12"/>
        <v>5425.5</v>
      </c>
      <c r="S83" s="37">
        <f t="shared" si="12"/>
        <v>7900.7</v>
      </c>
      <c r="T83" s="37">
        <f t="shared" si="12"/>
        <v>5425.5</v>
      </c>
      <c r="U83" s="37">
        <f t="shared" si="12"/>
        <v>5425.5</v>
      </c>
      <c r="V83" s="37">
        <f t="shared" si="12"/>
        <v>26865.14</v>
      </c>
      <c r="W83" s="38">
        <f t="shared" si="12"/>
        <v>23216.59</v>
      </c>
    </row>
    <row r="84" spans="1:23" ht="17.25" thickBot="1" x14ac:dyDescent="0.35"/>
    <row r="85" spans="1:23" ht="27" customHeight="1" thickBot="1" x14ac:dyDescent="0.35">
      <c r="A85" s="137" t="s">
        <v>49</v>
      </c>
      <c r="B85" s="138"/>
      <c r="C85" s="138"/>
      <c r="D85" s="139"/>
      <c r="E85" s="28">
        <f>E86+E87</f>
        <v>148000</v>
      </c>
      <c r="F85" s="29" t="s">
        <v>50</v>
      </c>
    </row>
    <row r="86" spans="1:23" ht="38.25" customHeight="1" x14ac:dyDescent="0.3">
      <c r="A86" s="130" t="s">
        <v>56</v>
      </c>
      <c r="B86" s="131"/>
      <c r="C86" s="131"/>
      <c r="D86" s="131"/>
      <c r="E86" s="39">
        <v>111000</v>
      </c>
      <c r="F86" s="40" t="s">
        <v>50</v>
      </c>
    </row>
    <row r="87" spans="1:23" ht="69.75" customHeight="1" thickBot="1" x14ac:dyDescent="0.35">
      <c r="A87" s="134" t="s">
        <v>57</v>
      </c>
      <c r="B87" s="135"/>
      <c r="C87" s="135"/>
      <c r="D87" s="136"/>
      <c r="E87" s="41">
        <v>37000</v>
      </c>
      <c r="F87" s="42" t="s">
        <v>50</v>
      </c>
    </row>
  </sheetData>
  <mergeCells count="20">
    <mergeCell ref="A87:D87"/>
    <mergeCell ref="A85:D85"/>
    <mergeCell ref="A3:K3"/>
    <mergeCell ref="A60:K60"/>
    <mergeCell ref="A59:I59"/>
    <mergeCell ref="A83:I83"/>
    <mergeCell ref="A1:A2"/>
    <mergeCell ref="A82:I82"/>
    <mergeCell ref="B1:B2"/>
    <mergeCell ref="A86:D86"/>
    <mergeCell ref="I1:I2"/>
    <mergeCell ref="C1:C2"/>
    <mergeCell ref="D1:D2"/>
    <mergeCell ref="J1:J2"/>
    <mergeCell ref="K1:K2"/>
    <mergeCell ref="L1:W1"/>
    <mergeCell ref="E1:E2"/>
    <mergeCell ref="F1:F2"/>
    <mergeCell ref="G1:G2"/>
    <mergeCell ref="H1:H2"/>
  </mergeCells>
  <pageMargins left="0.70866141732283461" right="0.70866141732283461" top="0.74803149606299213" bottom="0.74803149606299213" header="0.31496062992125984" footer="0.31496062992125984"/>
  <pageSetup paperSize="8" scale="5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D4:D58 D61:D81</xm:sqref>
        </x14:dataValidation>
        <x14:dataValidation type="list" allowBlank="1" showInputMessage="1" showErrorMessage="1">
          <x14:formula1>
            <xm:f>'Cheltuieli Eligibile'!$B$40:$B$41</xm:f>
          </x14:formula1>
          <xm:sqref>E4:E58 E61:E81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85" zoomScaleNormal="85" workbookViewId="0">
      <pane ySplit="2" topLeftCell="A15" activePane="bottomLeft" state="frozen"/>
      <selection pane="bottomLeft" activeCell="J34" sqref="J34"/>
    </sheetView>
  </sheetViews>
  <sheetFormatPr defaultRowHeight="16.5" x14ac:dyDescent="0.3"/>
  <cols>
    <col min="1" max="1" width="5.85546875" style="4" customWidth="1"/>
    <col min="2" max="2" width="33.5703125" style="4" customWidth="1"/>
    <col min="3" max="3" width="27.7109375" style="4" bestFit="1" customWidth="1"/>
    <col min="4" max="4" width="34.85546875" style="4" customWidth="1"/>
    <col min="5" max="5" width="11.140625" style="25" customWidth="1"/>
    <col min="6" max="6" width="13.140625" style="26" customWidth="1"/>
    <col min="7" max="7" width="11.42578125" style="25" customWidth="1"/>
    <col min="8" max="8" width="13.5703125" style="27" customWidth="1"/>
    <col min="9" max="9" width="13.42578125" style="27" customWidth="1"/>
    <col min="10" max="10" width="13.5703125" style="27" customWidth="1"/>
    <col min="11" max="11" width="14.5703125" style="27" customWidth="1"/>
    <col min="12" max="12" width="12" style="4" bestFit="1" customWidth="1"/>
    <col min="13" max="22" width="10.7109375" style="4" bestFit="1" customWidth="1"/>
    <col min="23" max="23" width="12" style="4" bestFit="1" customWidth="1"/>
    <col min="24" max="16384" width="9.140625" style="4"/>
  </cols>
  <sheetData>
    <row r="1" spans="1:23" ht="16.5" customHeight="1" x14ac:dyDescent="0.3">
      <c r="A1" s="123" t="s">
        <v>48</v>
      </c>
      <c r="B1" s="128" t="s">
        <v>26</v>
      </c>
      <c r="C1" s="128" t="s">
        <v>51</v>
      </c>
      <c r="D1" s="132" t="s">
        <v>27</v>
      </c>
      <c r="E1" s="116" t="s">
        <v>31</v>
      </c>
      <c r="F1" s="116" t="s">
        <v>30</v>
      </c>
      <c r="G1" s="116" t="s">
        <v>29</v>
      </c>
      <c r="H1" s="116" t="s">
        <v>28</v>
      </c>
      <c r="I1" s="116" t="s">
        <v>32</v>
      </c>
      <c r="J1" s="116" t="s">
        <v>33</v>
      </c>
      <c r="K1" s="116" t="s">
        <v>34</v>
      </c>
      <c r="L1" s="118" t="s">
        <v>58</v>
      </c>
      <c r="M1" s="119"/>
      <c r="N1" s="119"/>
      <c r="O1" s="119"/>
      <c r="P1" s="119"/>
      <c r="Q1" s="119"/>
      <c r="R1" s="119"/>
      <c r="S1" s="119"/>
      <c r="T1" s="119"/>
      <c r="U1" s="119"/>
      <c r="V1" s="119"/>
      <c r="W1" s="120"/>
    </row>
    <row r="2" spans="1:23" ht="16.5" customHeight="1" thickBot="1" x14ac:dyDescent="0.35">
      <c r="A2" s="124"/>
      <c r="B2" s="129"/>
      <c r="C2" s="129"/>
      <c r="D2" s="133"/>
      <c r="E2" s="117"/>
      <c r="F2" s="117"/>
      <c r="G2" s="117"/>
      <c r="H2" s="117"/>
      <c r="I2" s="117"/>
      <c r="J2" s="117"/>
      <c r="K2" s="117"/>
      <c r="L2" s="30" t="s">
        <v>35</v>
      </c>
      <c r="M2" s="31" t="s">
        <v>36</v>
      </c>
      <c r="N2" s="31" t="s">
        <v>37</v>
      </c>
      <c r="O2" s="31" t="s">
        <v>38</v>
      </c>
      <c r="P2" s="31" t="s">
        <v>39</v>
      </c>
      <c r="Q2" s="31" t="s">
        <v>40</v>
      </c>
      <c r="R2" s="31" t="s">
        <v>41</v>
      </c>
      <c r="S2" s="31" t="s">
        <v>42</v>
      </c>
      <c r="T2" s="31" t="s">
        <v>43</v>
      </c>
      <c r="U2" s="31" t="s">
        <v>44</v>
      </c>
      <c r="V2" s="31" t="s">
        <v>45</v>
      </c>
      <c r="W2" s="32" t="s">
        <v>46</v>
      </c>
    </row>
    <row r="3" spans="1:23" ht="15.75" customHeight="1" x14ac:dyDescent="0.3">
      <c r="A3" s="140" t="s">
        <v>55</v>
      </c>
      <c r="B3" s="141"/>
      <c r="C3" s="141"/>
      <c r="D3" s="141"/>
      <c r="E3" s="141"/>
      <c r="F3" s="141"/>
      <c r="G3" s="141"/>
      <c r="H3" s="141"/>
      <c r="I3" s="141"/>
      <c r="J3" s="141"/>
      <c r="K3" s="141"/>
      <c r="L3" s="59"/>
      <c r="M3" s="60"/>
      <c r="N3" s="60"/>
      <c r="O3" s="60"/>
      <c r="P3" s="60"/>
      <c r="Q3" s="60"/>
      <c r="R3" s="60"/>
      <c r="S3" s="60"/>
      <c r="T3" s="60"/>
      <c r="U3" s="60"/>
      <c r="V3" s="60"/>
      <c r="W3" s="61"/>
    </row>
    <row r="4" spans="1:23" x14ac:dyDescent="0.3">
      <c r="A4" s="5">
        <v>1</v>
      </c>
      <c r="B4" s="6" t="s">
        <v>61</v>
      </c>
      <c r="C4" s="6" t="s">
        <v>62</v>
      </c>
      <c r="D4" s="7" t="s">
        <v>1</v>
      </c>
      <c r="E4" s="48" t="s">
        <v>100</v>
      </c>
      <c r="F4" s="49" t="s">
        <v>63</v>
      </c>
      <c r="G4" s="49">
        <v>12</v>
      </c>
      <c r="H4" s="9">
        <v>1500</v>
      </c>
      <c r="I4" s="9"/>
      <c r="J4" s="9">
        <f>G4*H4</f>
        <v>18000</v>
      </c>
      <c r="K4" s="9">
        <f>G4*(H4+I4)</f>
        <v>18000</v>
      </c>
      <c r="L4" s="57">
        <f>$H4</f>
        <v>1500</v>
      </c>
      <c r="M4" s="58">
        <f t="shared" ref="M4:W4" si="0">$H4</f>
        <v>1500</v>
      </c>
      <c r="N4" s="58">
        <f t="shared" si="0"/>
        <v>1500</v>
      </c>
      <c r="O4" s="58">
        <f t="shared" si="0"/>
        <v>1500</v>
      </c>
      <c r="P4" s="58">
        <f t="shared" si="0"/>
        <v>1500</v>
      </c>
      <c r="Q4" s="58">
        <f t="shared" si="0"/>
        <v>1500</v>
      </c>
      <c r="R4" s="58">
        <f t="shared" si="0"/>
        <v>1500</v>
      </c>
      <c r="S4" s="58">
        <f t="shared" si="0"/>
        <v>1500</v>
      </c>
      <c r="T4" s="58">
        <f t="shared" si="0"/>
        <v>1500</v>
      </c>
      <c r="U4" s="58">
        <f t="shared" si="0"/>
        <v>1500</v>
      </c>
      <c r="V4" s="58">
        <f t="shared" si="0"/>
        <v>1500</v>
      </c>
      <c r="W4" s="54">
        <f t="shared" si="0"/>
        <v>1500</v>
      </c>
    </row>
    <row r="5" spans="1:23" ht="66" x14ac:dyDescent="0.3">
      <c r="A5" s="5">
        <v>2</v>
      </c>
      <c r="B5" s="51" t="s">
        <v>64</v>
      </c>
      <c r="C5" s="52" t="s">
        <v>62</v>
      </c>
      <c r="D5" s="7" t="s">
        <v>2</v>
      </c>
      <c r="E5" s="48" t="s">
        <v>100</v>
      </c>
      <c r="F5" s="49" t="s">
        <v>63</v>
      </c>
      <c r="G5" s="49">
        <v>12</v>
      </c>
      <c r="H5" s="9">
        <v>1064</v>
      </c>
      <c r="I5" s="9"/>
      <c r="J5" s="9">
        <f t="shared" ref="J5:J18" si="1">G5*H5</f>
        <v>12768</v>
      </c>
      <c r="K5" s="9">
        <f t="shared" ref="K5:K18" si="2">G5*(H5+I5)</f>
        <v>12768</v>
      </c>
      <c r="L5" s="57">
        <f t="shared" ref="L5:W10" si="3">$H5</f>
        <v>1064</v>
      </c>
      <c r="M5" s="58">
        <f t="shared" si="3"/>
        <v>1064</v>
      </c>
      <c r="N5" s="58">
        <f t="shared" si="3"/>
        <v>1064</v>
      </c>
      <c r="O5" s="58">
        <f t="shared" si="3"/>
        <v>1064</v>
      </c>
      <c r="P5" s="58">
        <f t="shared" si="3"/>
        <v>1064</v>
      </c>
      <c r="Q5" s="58">
        <f t="shared" si="3"/>
        <v>1064</v>
      </c>
      <c r="R5" s="58">
        <f t="shared" si="3"/>
        <v>1064</v>
      </c>
      <c r="S5" s="58">
        <f t="shared" si="3"/>
        <v>1064</v>
      </c>
      <c r="T5" s="58">
        <f t="shared" si="3"/>
        <v>1064</v>
      </c>
      <c r="U5" s="58">
        <f t="shared" si="3"/>
        <v>1064</v>
      </c>
      <c r="V5" s="58">
        <f t="shared" si="3"/>
        <v>1064</v>
      </c>
      <c r="W5" s="54">
        <f t="shared" si="3"/>
        <v>1064</v>
      </c>
    </row>
    <row r="6" spans="1:23" x14ac:dyDescent="0.3">
      <c r="A6" s="5">
        <v>3</v>
      </c>
      <c r="B6" s="52" t="s">
        <v>65</v>
      </c>
      <c r="C6" s="52" t="s">
        <v>62</v>
      </c>
      <c r="D6" s="7" t="s">
        <v>1</v>
      </c>
      <c r="E6" s="48" t="s">
        <v>100</v>
      </c>
      <c r="F6" s="49" t="s">
        <v>63</v>
      </c>
      <c r="G6" s="49">
        <v>12</v>
      </c>
      <c r="H6" s="9">
        <v>1500</v>
      </c>
      <c r="I6" s="9"/>
      <c r="J6" s="9">
        <f t="shared" si="1"/>
        <v>18000</v>
      </c>
      <c r="K6" s="9">
        <f t="shared" si="2"/>
        <v>18000</v>
      </c>
      <c r="L6" s="57">
        <f t="shared" si="3"/>
        <v>1500</v>
      </c>
      <c r="M6" s="58">
        <f t="shared" si="3"/>
        <v>1500</v>
      </c>
      <c r="N6" s="58">
        <f t="shared" si="3"/>
        <v>1500</v>
      </c>
      <c r="O6" s="58">
        <f t="shared" si="3"/>
        <v>1500</v>
      </c>
      <c r="P6" s="58">
        <f t="shared" si="3"/>
        <v>1500</v>
      </c>
      <c r="Q6" s="58">
        <f t="shared" si="3"/>
        <v>1500</v>
      </c>
      <c r="R6" s="58">
        <f t="shared" si="3"/>
        <v>1500</v>
      </c>
      <c r="S6" s="58">
        <f t="shared" si="3"/>
        <v>1500</v>
      </c>
      <c r="T6" s="58">
        <f t="shared" si="3"/>
        <v>1500</v>
      </c>
      <c r="U6" s="58">
        <f t="shared" si="3"/>
        <v>1500</v>
      </c>
      <c r="V6" s="58">
        <f t="shared" si="3"/>
        <v>1500</v>
      </c>
      <c r="W6" s="54">
        <f t="shared" si="3"/>
        <v>1500</v>
      </c>
    </row>
    <row r="7" spans="1:23" ht="66" x14ac:dyDescent="0.3">
      <c r="A7" s="5">
        <v>4</v>
      </c>
      <c r="B7" s="51" t="s">
        <v>66</v>
      </c>
      <c r="C7" s="52" t="s">
        <v>62</v>
      </c>
      <c r="D7" s="7" t="s">
        <v>2</v>
      </c>
      <c r="E7" s="48" t="s">
        <v>100</v>
      </c>
      <c r="F7" s="49" t="s">
        <v>63</v>
      </c>
      <c r="G7" s="49">
        <v>12</v>
      </c>
      <c r="H7" s="9">
        <v>1064</v>
      </c>
      <c r="I7" s="9"/>
      <c r="J7" s="9">
        <f t="shared" si="1"/>
        <v>12768</v>
      </c>
      <c r="K7" s="9">
        <f t="shared" si="2"/>
        <v>12768</v>
      </c>
      <c r="L7" s="57">
        <f t="shared" si="3"/>
        <v>1064</v>
      </c>
      <c r="M7" s="58">
        <f t="shared" si="3"/>
        <v>1064</v>
      </c>
      <c r="N7" s="58">
        <f t="shared" si="3"/>
        <v>1064</v>
      </c>
      <c r="O7" s="58">
        <f t="shared" si="3"/>
        <v>1064</v>
      </c>
      <c r="P7" s="58">
        <f t="shared" si="3"/>
        <v>1064</v>
      </c>
      <c r="Q7" s="58">
        <f t="shared" si="3"/>
        <v>1064</v>
      </c>
      <c r="R7" s="58">
        <f t="shared" si="3"/>
        <v>1064</v>
      </c>
      <c r="S7" s="58">
        <f t="shared" si="3"/>
        <v>1064</v>
      </c>
      <c r="T7" s="58">
        <f t="shared" si="3"/>
        <v>1064</v>
      </c>
      <c r="U7" s="58">
        <f t="shared" si="3"/>
        <v>1064</v>
      </c>
      <c r="V7" s="58">
        <f t="shared" si="3"/>
        <v>1064</v>
      </c>
      <c r="W7" s="54">
        <f t="shared" si="3"/>
        <v>1064</v>
      </c>
    </row>
    <row r="8" spans="1:23" ht="132" x14ac:dyDescent="0.3">
      <c r="A8" s="5">
        <v>5</v>
      </c>
      <c r="B8" s="52" t="s">
        <v>67</v>
      </c>
      <c r="C8" s="52" t="s">
        <v>68</v>
      </c>
      <c r="D8" s="7" t="s">
        <v>5</v>
      </c>
      <c r="E8" s="48" t="s">
        <v>100</v>
      </c>
      <c r="F8" s="49" t="s">
        <v>69</v>
      </c>
      <c r="G8" s="49">
        <v>1</v>
      </c>
      <c r="H8" s="9">
        <v>20000</v>
      </c>
      <c r="I8" s="9">
        <f>H8*19%</f>
        <v>3800</v>
      </c>
      <c r="J8" s="9">
        <f t="shared" si="1"/>
        <v>20000</v>
      </c>
      <c r="K8" s="9">
        <f t="shared" si="2"/>
        <v>23800</v>
      </c>
      <c r="L8" s="57">
        <f>$K8</f>
        <v>23800</v>
      </c>
      <c r="M8" s="12"/>
      <c r="N8" s="12"/>
      <c r="O8" s="12"/>
      <c r="P8" s="12"/>
      <c r="Q8" s="12"/>
      <c r="R8" s="12"/>
      <c r="S8" s="12"/>
      <c r="T8" s="12"/>
      <c r="U8" s="12"/>
      <c r="V8" s="12"/>
      <c r="W8" s="10"/>
    </row>
    <row r="9" spans="1:23" ht="99" x14ac:dyDescent="0.3">
      <c r="A9" s="5">
        <v>6</v>
      </c>
      <c r="B9" s="53" t="s">
        <v>71</v>
      </c>
      <c r="C9" s="53" t="s">
        <v>74</v>
      </c>
      <c r="D9" s="7" t="s">
        <v>6</v>
      </c>
      <c r="E9" s="48" t="s">
        <v>100</v>
      </c>
      <c r="F9" s="49" t="s">
        <v>63</v>
      </c>
      <c r="G9" s="49">
        <v>12</v>
      </c>
      <c r="H9" s="9">
        <v>1000</v>
      </c>
      <c r="I9" s="9"/>
      <c r="J9" s="9">
        <f t="shared" si="1"/>
        <v>12000</v>
      </c>
      <c r="K9" s="9">
        <f t="shared" si="2"/>
        <v>12000</v>
      </c>
      <c r="L9" s="57">
        <f t="shared" si="3"/>
        <v>1000</v>
      </c>
      <c r="M9" s="58">
        <f t="shared" si="3"/>
        <v>1000</v>
      </c>
      <c r="N9" s="58">
        <f t="shared" si="3"/>
        <v>1000</v>
      </c>
      <c r="O9" s="58">
        <f t="shared" si="3"/>
        <v>1000</v>
      </c>
      <c r="P9" s="58">
        <f t="shared" si="3"/>
        <v>1000</v>
      </c>
      <c r="Q9" s="58">
        <f t="shared" si="3"/>
        <v>1000</v>
      </c>
      <c r="R9" s="58">
        <f t="shared" si="3"/>
        <v>1000</v>
      </c>
      <c r="S9" s="58">
        <f t="shared" si="3"/>
        <v>1000</v>
      </c>
      <c r="T9" s="58">
        <f t="shared" si="3"/>
        <v>1000</v>
      </c>
      <c r="U9" s="58">
        <f t="shared" si="3"/>
        <v>1000</v>
      </c>
      <c r="V9" s="58">
        <f t="shared" si="3"/>
        <v>1000</v>
      </c>
      <c r="W9" s="54">
        <f t="shared" si="3"/>
        <v>1000</v>
      </c>
    </row>
    <row r="10" spans="1:23" ht="49.5" x14ac:dyDescent="0.3">
      <c r="A10" s="5">
        <v>7</v>
      </c>
      <c r="B10" s="53" t="s">
        <v>73</v>
      </c>
      <c r="C10" s="53" t="s">
        <v>70</v>
      </c>
      <c r="D10" s="7" t="s">
        <v>12</v>
      </c>
      <c r="E10" s="48" t="s">
        <v>100</v>
      </c>
      <c r="F10" s="49" t="s">
        <v>63</v>
      </c>
      <c r="G10" s="49">
        <v>12</v>
      </c>
      <c r="H10" s="9">
        <v>200</v>
      </c>
      <c r="I10" s="9"/>
      <c r="J10" s="9">
        <f t="shared" si="1"/>
        <v>2400</v>
      </c>
      <c r="K10" s="9">
        <f t="shared" si="2"/>
        <v>2400</v>
      </c>
      <c r="L10" s="57">
        <f t="shared" si="3"/>
        <v>200</v>
      </c>
      <c r="M10" s="58">
        <f t="shared" si="3"/>
        <v>200</v>
      </c>
      <c r="N10" s="58">
        <f t="shared" si="3"/>
        <v>200</v>
      </c>
      <c r="O10" s="58">
        <f t="shared" si="3"/>
        <v>200</v>
      </c>
      <c r="P10" s="58">
        <f t="shared" si="3"/>
        <v>200</v>
      </c>
      <c r="Q10" s="58">
        <f t="shared" si="3"/>
        <v>200</v>
      </c>
      <c r="R10" s="58">
        <f t="shared" si="3"/>
        <v>200</v>
      </c>
      <c r="S10" s="58">
        <f t="shared" si="3"/>
        <v>200</v>
      </c>
      <c r="T10" s="58">
        <f t="shared" si="3"/>
        <v>200</v>
      </c>
      <c r="U10" s="58">
        <f t="shared" si="3"/>
        <v>200</v>
      </c>
      <c r="V10" s="58">
        <f t="shared" si="3"/>
        <v>200</v>
      </c>
      <c r="W10" s="54">
        <f t="shared" si="3"/>
        <v>200</v>
      </c>
    </row>
    <row r="11" spans="1:23" ht="33" x14ac:dyDescent="0.3">
      <c r="A11" s="5">
        <v>8</v>
      </c>
      <c r="B11" s="53" t="s">
        <v>75</v>
      </c>
      <c r="C11" s="53" t="s">
        <v>76</v>
      </c>
      <c r="D11" s="7" t="s">
        <v>8</v>
      </c>
      <c r="E11" s="48" t="s">
        <v>101</v>
      </c>
      <c r="F11" s="49" t="s">
        <v>63</v>
      </c>
      <c r="G11" s="49">
        <v>12</v>
      </c>
      <c r="H11" s="9">
        <v>90</v>
      </c>
      <c r="I11" s="9">
        <f>H11*19%</f>
        <v>17.100000000000001</v>
      </c>
      <c r="J11" s="9">
        <f t="shared" si="1"/>
        <v>1080</v>
      </c>
      <c r="K11" s="9">
        <f t="shared" si="2"/>
        <v>1285.1999999999998</v>
      </c>
      <c r="L11" s="57">
        <f>$H11+$I11</f>
        <v>107.1</v>
      </c>
      <c r="M11" s="58">
        <f t="shared" ref="M11:W14" si="4">$H11+$I11</f>
        <v>107.1</v>
      </c>
      <c r="N11" s="58">
        <f t="shared" si="4"/>
        <v>107.1</v>
      </c>
      <c r="O11" s="58">
        <f t="shared" si="4"/>
        <v>107.1</v>
      </c>
      <c r="P11" s="58">
        <f t="shared" si="4"/>
        <v>107.1</v>
      </c>
      <c r="Q11" s="58">
        <f t="shared" si="4"/>
        <v>107.1</v>
      </c>
      <c r="R11" s="58">
        <f t="shared" si="4"/>
        <v>107.1</v>
      </c>
      <c r="S11" s="58">
        <f t="shared" si="4"/>
        <v>107.1</v>
      </c>
      <c r="T11" s="58">
        <f t="shared" si="4"/>
        <v>107.1</v>
      </c>
      <c r="U11" s="58">
        <f t="shared" si="4"/>
        <v>107.1</v>
      </c>
      <c r="V11" s="58">
        <f t="shared" si="4"/>
        <v>107.1</v>
      </c>
      <c r="W11" s="54">
        <f t="shared" si="4"/>
        <v>107.1</v>
      </c>
    </row>
    <row r="12" spans="1:23" ht="33" x14ac:dyDescent="0.3">
      <c r="A12" s="5">
        <v>9</v>
      </c>
      <c r="B12" s="53" t="s">
        <v>75</v>
      </c>
      <c r="C12" s="53" t="s">
        <v>79</v>
      </c>
      <c r="D12" s="7" t="s">
        <v>8</v>
      </c>
      <c r="E12" s="48" t="s">
        <v>101</v>
      </c>
      <c r="F12" s="49" t="s">
        <v>63</v>
      </c>
      <c r="G12" s="49">
        <v>12</v>
      </c>
      <c r="H12" s="9">
        <v>90</v>
      </c>
      <c r="I12" s="9">
        <f>H12*19%</f>
        <v>17.100000000000001</v>
      </c>
      <c r="J12" s="9">
        <f t="shared" si="1"/>
        <v>1080</v>
      </c>
      <c r="K12" s="9">
        <f t="shared" si="2"/>
        <v>1285.1999999999998</v>
      </c>
      <c r="L12" s="57">
        <f>$H12+$I12</f>
        <v>107.1</v>
      </c>
      <c r="M12" s="58">
        <f t="shared" si="4"/>
        <v>107.1</v>
      </c>
      <c r="N12" s="58">
        <f t="shared" si="4"/>
        <v>107.1</v>
      </c>
      <c r="O12" s="58">
        <f t="shared" si="4"/>
        <v>107.1</v>
      </c>
      <c r="P12" s="58">
        <f t="shared" si="4"/>
        <v>107.1</v>
      </c>
      <c r="Q12" s="58">
        <f t="shared" si="4"/>
        <v>107.1</v>
      </c>
      <c r="R12" s="58">
        <f t="shared" si="4"/>
        <v>107.1</v>
      </c>
      <c r="S12" s="58">
        <f t="shared" si="4"/>
        <v>107.1</v>
      </c>
      <c r="T12" s="58">
        <f t="shared" si="4"/>
        <v>107.1</v>
      </c>
      <c r="U12" s="58">
        <f t="shared" si="4"/>
        <v>107.1</v>
      </c>
      <c r="V12" s="58">
        <f t="shared" si="4"/>
        <v>107.1</v>
      </c>
      <c r="W12" s="54">
        <f t="shared" si="4"/>
        <v>107.1</v>
      </c>
    </row>
    <row r="13" spans="1:23" ht="82.5" x14ac:dyDescent="0.3">
      <c r="A13" s="5">
        <v>10</v>
      </c>
      <c r="B13" s="53" t="s">
        <v>77</v>
      </c>
      <c r="C13" s="53" t="s">
        <v>78</v>
      </c>
      <c r="D13" s="7" t="s">
        <v>4</v>
      </c>
      <c r="E13" s="48" t="s">
        <v>100</v>
      </c>
      <c r="F13" s="49" t="s">
        <v>63</v>
      </c>
      <c r="G13" s="49">
        <v>12</v>
      </c>
      <c r="H13" s="9">
        <v>200</v>
      </c>
      <c r="I13" s="9">
        <f>H13*19%</f>
        <v>38</v>
      </c>
      <c r="J13" s="9">
        <f t="shared" ref="J13" si="5">G13*H13</f>
        <v>2400</v>
      </c>
      <c r="K13" s="9">
        <f t="shared" si="2"/>
        <v>2856</v>
      </c>
      <c r="L13" s="57">
        <f>$H13+$I13</f>
        <v>238</v>
      </c>
      <c r="M13" s="58">
        <f t="shared" si="4"/>
        <v>238</v>
      </c>
      <c r="N13" s="58">
        <f t="shared" si="4"/>
        <v>238</v>
      </c>
      <c r="O13" s="58">
        <f t="shared" si="4"/>
        <v>238</v>
      </c>
      <c r="P13" s="58">
        <f t="shared" si="4"/>
        <v>238</v>
      </c>
      <c r="Q13" s="58">
        <f t="shared" si="4"/>
        <v>238</v>
      </c>
      <c r="R13" s="58">
        <f t="shared" si="4"/>
        <v>238</v>
      </c>
      <c r="S13" s="58">
        <f t="shared" si="4"/>
        <v>238</v>
      </c>
      <c r="T13" s="58">
        <f t="shared" si="4"/>
        <v>238</v>
      </c>
      <c r="U13" s="58">
        <f t="shared" si="4"/>
        <v>238</v>
      </c>
      <c r="V13" s="58">
        <f t="shared" si="4"/>
        <v>238</v>
      </c>
      <c r="W13" s="54">
        <f t="shared" si="4"/>
        <v>238</v>
      </c>
    </row>
    <row r="14" spans="1:23" ht="132" x14ac:dyDescent="0.3">
      <c r="A14" s="5">
        <v>11</v>
      </c>
      <c r="B14" s="53" t="s">
        <v>80</v>
      </c>
      <c r="C14" s="53" t="s">
        <v>81</v>
      </c>
      <c r="D14" s="7" t="s">
        <v>5</v>
      </c>
      <c r="E14" s="48" t="s">
        <v>100</v>
      </c>
      <c r="F14" s="49" t="s">
        <v>63</v>
      </c>
      <c r="G14" s="49">
        <v>10</v>
      </c>
      <c r="H14" s="9">
        <v>110</v>
      </c>
      <c r="I14" s="9">
        <f>H14*19%</f>
        <v>20.9</v>
      </c>
      <c r="J14" s="9">
        <f t="shared" si="1"/>
        <v>1100</v>
      </c>
      <c r="K14" s="9">
        <f t="shared" si="2"/>
        <v>1309</v>
      </c>
      <c r="L14" s="57"/>
      <c r="M14" s="58"/>
      <c r="N14" s="58">
        <f t="shared" si="4"/>
        <v>130.9</v>
      </c>
      <c r="O14" s="58">
        <f t="shared" si="4"/>
        <v>130.9</v>
      </c>
      <c r="P14" s="58">
        <f t="shared" si="4"/>
        <v>130.9</v>
      </c>
      <c r="Q14" s="58">
        <f t="shared" si="4"/>
        <v>130.9</v>
      </c>
      <c r="R14" s="58">
        <f t="shared" si="4"/>
        <v>130.9</v>
      </c>
      <c r="S14" s="58">
        <f t="shared" si="4"/>
        <v>130.9</v>
      </c>
      <c r="T14" s="58">
        <f t="shared" si="4"/>
        <v>130.9</v>
      </c>
      <c r="U14" s="58">
        <f t="shared" si="4"/>
        <v>130.9</v>
      </c>
      <c r="V14" s="58">
        <f t="shared" si="4"/>
        <v>130.9</v>
      </c>
      <c r="W14" s="54">
        <f t="shared" si="4"/>
        <v>130.9</v>
      </c>
    </row>
    <row r="15" spans="1:23" x14ac:dyDescent="0.3">
      <c r="A15" s="5">
        <v>12</v>
      </c>
      <c r="B15" s="53"/>
      <c r="C15" s="53"/>
      <c r="D15" s="7"/>
      <c r="E15" s="48"/>
      <c r="F15" s="49"/>
      <c r="G15" s="49"/>
      <c r="H15" s="9"/>
      <c r="I15" s="9"/>
      <c r="J15" s="9">
        <f t="shared" si="1"/>
        <v>0</v>
      </c>
      <c r="K15" s="9">
        <f t="shared" si="2"/>
        <v>0</v>
      </c>
      <c r="L15" s="11"/>
      <c r="M15" s="12"/>
      <c r="N15" s="12"/>
      <c r="O15" s="12"/>
      <c r="P15" s="12"/>
      <c r="Q15" s="12"/>
      <c r="R15" s="12"/>
      <c r="S15" s="12"/>
      <c r="T15" s="12"/>
      <c r="U15" s="12"/>
      <c r="V15" s="12"/>
      <c r="W15" s="10"/>
    </row>
    <row r="16" spans="1:23" x14ac:dyDescent="0.3">
      <c r="A16" s="5">
        <v>13</v>
      </c>
      <c r="B16" s="53"/>
      <c r="C16" s="53"/>
      <c r="D16" s="7"/>
      <c r="E16" s="48"/>
      <c r="F16" s="49"/>
      <c r="G16" s="49"/>
      <c r="H16" s="9"/>
      <c r="I16" s="9"/>
      <c r="J16" s="9">
        <f t="shared" si="1"/>
        <v>0</v>
      </c>
      <c r="K16" s="9">
        <f t="shared" si="2"/>
        <v>0</v>
      </c>
      <c r="L16" s="11"/>
      <c r="M16" s="12"/>
      <c r="N16" s="12"/>
      <c r="O16" s="12"/>
      <c r="P16" s="12"/>
      <c r="Q16" s="12"/>
      <c r="R16" s="12"/>
      <c r="S16" s="12"/>
      <c r="T16" s="12"/>
      <c r="U16" s="12"/>
      <c r="V16" s="12"/>
      <c r="W16" s="10"/>
    </row>
    <row r="17" spans="1:23" x14ac:dyDescent="0.3">
      <c r="A17" s="5">
        <v>14</v>
      </c>
      <c r="B17" s="53"/>
      <c r="C17" s="53"/>
      <c r="D17" s="7"/>
      <c r="E17" s="48"/>
      <c r="F17" s="49"/>
      <c r="G17" s="49"/>
      <c r="H17" s="9"/>
      <c r="I17" s="9"/>
      <c r="J17" s="9">
        <f t="shared" si="1"/>
        <v>0</v>
      </c>
      <c r="K17" s="9">
        <f t="shared" si="2"/>
        <v>0</v>
      </c>
      <c r="L17" s="11"/>
      <c r="M17" s="12"/>
      <c r="N17" s="12"/>
      <c r="O17" s="12"/>
      <c r="P17" s="12"/>
      <c r="Q17" s="12"/>
      <c r="R17" s="12"/>
      <c r="S17" s="12"/>
      <c r="T17" s="12"/>
      <c r="U17" s="12"/>
      <c r="V17" s="12"/>
      <c r="W17" s="10"/>
    </row>
    <row r="18" spans="1:23" ht="17.25" thickBot="1" x14ac:dyDescent="0.35">
      <c r="A18" s="5">
        <v>15</v>
      </c>
      <c r="B18" s="53"/>
      <c r="C18" s="53"/>
      <c r="D18" s="7"/>
      <c r="E18" s="48"/>
      <c r="F18" s="49"/>
      <c r="G18" s="49"/>
      <c r="H18" s="9"/>
      <c r="I18" s="9"/>
      <c r="J18" s="9">
        <f t="shared" si="1"/>
        <v>0</v>
      </c>
      <c r="K18" s="9">
        <f t="shared" si="2"/>
        <v>0</v>
      </c>
      <c r="L18" s="23"/>
      <c r="M18" s="24"/>
      <c r="N18" s="24"/>
      <c r="O18" s="24"/>
      <c r="P18" s="24"/>
      <c r="Q18" s="24"/>
      <c r="R18" s="24"/>
      <c r="S18" s="24"/>
      <c r="T18" s="24"/>
      <c r="U18" s="24"/>
      <c r="V18" s="24"/>
      <c r="W18" s="22"/>
    </row>
    <row r="19" spans="1:23" s="1" customFormat="1" ht="18.75" thickBot="1" x14ac:dyDescent="0.4">
      <c r="A19" s="150" t="s">
        <v>52</v>
      </c>
      <c r="B19" s="151"/>
      <c r="C19" s="151"/>
      <c r="D19" s="151"/>
      <c r="E19" s="151"/>
      <c r="F19" s="151"/>
      <c r="G19" s="151"/>
      <c r="H19" s="151"/>
      <c r="I19" s="152"/>
      <c r="J19" s="34">
        <f t="shared" ref="J19:W19" si="6">SUM(J4:J18)</f>
        <v>101596</v>
      </c>
      <c r="K19" s="34">
        <f t="shared" si="6"/>
        <v>106471.4</v>
      </c>
      <c r="L19" s="33">
        <f t="shared" si="6"/>
        <v>30580.199999999997</v>
      </c>
      <c r="M19" s="34">
        <f t="shared" si="6"/>
        <v>6780.2000000000007</v>
      </c>
      <c r="N19" s="34">
        <f t="shared" si="6"/>
        <v>6911.1</v>
      </c>
      <c r="O19" s="34">
        <f t="shared" si="6"/>
        <v>6911.1</v>
      </c>
      <c r="P19" s="34">
        <f t="shared" si="6"/>
        <v>6911.1</v>
      </c>
      <c r="Q19" s="34">
        <f t="shared" si="6"/>
        <v>6911.1</v>
      </c>
      <c r="R19" s="34">
        <f t="shared" si="6"/>
        <v>6911.1</v>
      </c>
      <c r="S19" s="34">
        <f t="shared" si="6"/>
        <v>6911.1</v>
      </c>
      <c r="T19" s="34">
        <f t="shared" si="6"/>
        <v>6911.1</v>
      </c>
      <c r="U19" s="34">
        <f t="shared" si="6"/>
        <v>6911.1</v>
      </c>
      <c r="V19" s="34">
        <f t="shared" si="6"/>
        <v>6911.1</v>
      </c>
      <c r="W19" s="35">
        <f t="shared" si="6"/>
        <v>6911.1</v>
      </c>
    </row>
    <row r="20" spans="1:23" ht="15.75" customHeight="1" x14ac:dyDescent="0.3">
      <c r="A20" s="142" t="s">
        <v>54</v>
      </c>
      <c r="B20" s="143"/>
      <c r="C20" s="143"/>
      <c r="D20" s="143"/>
      <c r="E20" s="143"/>
      <c r="F20" s="143"/>
      <c r="G20" s="143"/>
      <c r="H20" s="143"/>
      <c r="I20" s="143"/>
      <c r="J20" s="143"/>
      <c r="K20" s="143"/>
      <c r="L20" s="13"/>
      <c r="M20" s="14"/>
      <c r="N20" s="14"/>
      <c r="O20" s="14"/>
      <c r="P20" s="14"/>
      <c r="Q20" s="14"/>
      <c r="R20" s="14"/>
      <c r="S20" s="14"/>
      <c r="T20" s="14"/>
      <c r="U20" s="14"/>
      <c r="V20" s="14"/>
      <c r="W20" s="15"/>
    </row>
    <row r="21" spans="1:23" ht="82.5" x14ac:dyDescent="0.3">
      <c r="A21" s="5">
        <v>26</v>
      </c>
      <c r="B21" s="53" t="s">
        <v>72</v>
      </c>
      <c r="C21" s="53" t="s">
        <v>82</v>
      </c>
      <c r="D21" s="16" t="s">
        <v>4</v>
      </c>
      <c r="E21" s="49" t="s">
        <v>100</v>
      </c>
      <c r="F21" s="49" t="s">
        <v>63</v>
      </c>
      <c r="G21" s="49">
        <v>1</v>
      </c>
      <c r="H21" s="9">
        <v>5000</v>
      </c>
      <c r="I21" s="9">
        <f>H21*19%</f>
        <v>950</v>
      </c>
      <c r="J21" s="9">
        <f t="shared" ref="J21:J30" si="7">G21*H21</f>
        <v>5000</v>
      </c>
      <c r="K21" s="9">
        <f t="shared" ref="K21:K30" si="8">G21*(H21+I21)</f>
        <v>5950</v>
      </c>
      <c r="L21" s="57"/>
      <c r="M21" s="12"/>
      <c r="N21" s="12"/>
      <c r="O21" s="12"/>
      <c r="P21" s="12"/>
      <c r="Q21" s="12"/>
      <c r="R21" s="12"/>
      <c r="S21" s="12"/>
      <c r="T21" s="12"/>
      <c r="U21" s="12"/>
      <c r="V21" s="12"/>
      <c r="W21" s="54">
        <f>K21</f>
        <v>5950</v>
      </c>
    </row>
    <row r="22" spans="1:23" ht="132" x14ac:dyDescent="0.3">
      <c r="A22" s="17">
        <v>27</v>
      </c>
      <c r="B22" s="55" t="s">
        <v>67</v>
      </c>
      <c r="C22" s="55" t="s">
        <v>68</v>
      </c>
      <c r="D22" s="7" t="s">
        <v>5</v>
      </c>
      <c r="E22" s="48" t="s">
        <v>100</v>
      </c>
      <c r="F22" s="48" t="s">
        <v>69</v>
      </c>
      <c r="G22" s="48">
        <v>1</v>
      </c>
      <c r="H22" s="8">
        <v>24800</v>
      </c>
      <c r="I22" s="9">
        <f>H22*19%</f>
        <v>4712</v>
      </c>
      <c r="J22" s="9">
        <f t="shared" si="7"/>
        <v>24800</v>
      </c>
      <c r="K22" s="9">
        <f t="shared" si="8"/>
        <v>29512</v>
      </c>
      <c r="L22" s="57"/>
      <c r="M22" s="20"/>
      <c r="N22" s="20"/>
      <c r="O22" s="20"/>
      <c r="P22" s="20"/>
      <c r="Q22" s="20"/>
      <c r="R22" s="20"/>
      <c r="S22" s="20"/>
      <c r="T22" s="20"/>
      <c r="U22" s="20"/>
      <c r="V22" s="20"/>
      <c r="W22" s="54">
        <f>K22</f>
        <v>29512</v>
      </c>
    </row>
    <row r="23" spans="1:23" x14ac:dyDescent="0.3">
      <c r="A23" s="17">
        <v>28</v>
      </c>
      <c r="B23" s="55"/>
      <c r="C23" s="55"/>
      <c r="D23" s="7"/>
      <c r="E23" s="48"/>
      <c r="F23" s="48"/>
      <c r="G23" s="48"/>
      <c r="H23" s="8"/>
      <c r="I23" s="8"/>
      <c r="J23" s="9">
        <f t="shared" si="7"/>
        <v>0</v>
      </c>
      <c r="K23" s="9">
        <f t="shared" si="8"/>
        <v>0</v>
      </c>
      <c r="L23" s="19"/>
      <c r="M23" s="20"/>
      <c r="N23" s="20"/>
      <c r="O23" s="20"/>
      <c r="P23" s="20"/>
      <c r="Q23" s="20"/>
      <c r="R23" s="20"/>
      <c r="S23" s="20"/>
      <c r="T23" s="20"/>
      <c r="U23" s="20"/>
      <c r="V23" s="20"/>
      <c r="W23" s="18"/>
    </row>
    <row r="24" spans="1:23" x14ac:dyDescent="0.3">
      <c r="A24" s="17">
        <v>29</v>
      </c>
      <c r="B24" s="55"/>
      <c r="C24" s="55"/>
      <c r="D24" s="7"/>
      <c r="E24" s="48"/>
      <c r="F24" s="48"/>
      <c r="G24" s="48"/>
      <c r="H24" s="8"/>
      <c r="I24" s="8"/>
      <c r="J24" s="9">
        <f t="shared" si="7"/>
        <v>0</v>
      </c>
      <c r="K24" s="9">
        <f t="shared" si="8"/>
        <v>0</v>
      </c>
      <c r="L24" s="19"/>
      <c r="M24" s="20"/>
      <c r="N24" s="20"/>
      <c r="O24" s="20"/>
      <c r="P24" s="20"/>
      <c r="Q24" s="20"/>
      <c r="R24" s="20"/>
      <c r="S24" s="20"/>
      <c r="T24" s="20"/>
      <c r="U24" s="20"/>
      <c r="V24" s="20"/>
      <c r="W24" s="18"/>
    </row>
    <row r="25" spans="1:23" x14ac:dyDescent="0.3">
      <c r="A25" s="17">
        <v>30</v>
      </c>
      <c r="B25" s="55"/>
      <c r="C25" s="55"/>
      <c r="D25" s="7"/>
      <c r="E25" s="48"/>
      <c r="F25" s="48"/>
      <c r="G25" s="48"/>
      <c r="H25" s="8"/>
      <c r="I25" s="8"/>
      <c r="J25" s="9">
        <f t="shared" si="7"/>
        <v>0</v>
      </c>
      <c r="K25" s="9">
        <f t="shared" si="8"/>
        <v>0</v>
      </c>
      <c r="L25" s="19"/>
      <c r="M25" s="20"/>
      <c r="N25" s="20"/>
      <c r="O25" s="20"/>
      <c r="P25" s="20"/>
      <c r="Q25" s="20"/>
      <c r="R25" s="20"/>
      <c r="S25" s="20"/>
      <c r="T25" s="20"/>
      <c r="U25" s="20"/>
      <c r="V25" s="20"/>
      <c r="W25" s="18"/>
    </row>
    <row r="26" spans="1:23" x14ac:dyDescent="0.3">
      <c r="A26" s="17">
        <v>31</v>
      </c>
      <c r="B26" s="53"/>
      <c r="C26" s="53"/>
      <c r="D26" s="7"/>
      <c r="E26" s="48"/>
      <c r="F26" s="49"/>
      <c r="G26" s="49"/>
      <c r="H26" s="9"/>
      <c r="I26" s="9"/>
      <c r="J26" s="9">
        <f t="shared" si="7"/>
        <v>0</v>
      </c>
      <c r="K26" s="9">
        <f t="shared" si="8"/>
        <v>0</v>
      </c>
      <c r="L26" s="11"/>
      <c r="M26" s="12"/>
      <c r="N26" s="12"/>
      <c r="O26" s="12"/>
      <c r="P26" s="12"/>
      <c r="Q26" s="12"/>
      <c r="R26" s="12"/>
      <c r="S26" s="12"/>
      <c r="T26" s="12"/>
      <c r="U26" s="12"/>
      <c r="V26" s="12"/>
      <c r="W26" s="10"/>
    </row>
    <row r="27" spans="1:23" x14ac:dyDescent="0.3">
      <c r="A27" s="17">
        <v>32</v>
      </c>
      <c r="B27" s="53"/>
      <c r="C27" s="53"/>
      <c r="D27" s="7"/>
      <c r="E27" s="48"/>
      <c r="F27" s="49"/>
      <c r="G27" s="49"/>
      <c r="H27" s="9"/>
      <c r="I27" s="9"/>
      <c r="J27" s="9">
        <f t="shared" si="7"/>
        <v>0</v>
      </c>
      <c r="K27" s="9">
        <f t="shared" si="8"/>
        <v>0</v>
      </c>
      <c r="L27" s="11"/>
      <c r="M27" s="12"/>
      <c r="N27" s="12"/>
      <c r="O27" s="12"/>
      <c r="P27" s="12"/>
      <c r="Q27" s="12"/>
      <c r="R27" s="12"/>
      <c r="S27" s="12"/>
      <c r="T27" s="12"/>
      <c r="U27" s="12"/>
      <c r="V27" s="12"/>
      <c r="W27" s="10"/>
    </row>
    <row r="28" spans="1:23" x14ac:dyDescent="0.3">
      <c r="A28" s="17">
        <v>33</v>
      </c>
      <c r="B28" s="53"/>
      <c r="C28" s="53"/>
      <c r="D28" s="7"/>
      <c r="E28" s="48"/>
      <c r="F28" s="49"/>
      <c r="G28" s="49"/>
      <c r="H28" s="9"/>
      <c r="I28" s="9"/>
      <c r="J28" s="9">
        <f t="shared" si="7"/>
        <v>0</v>
      </c>
      <c r="K28" s="9">
        <f t="shared" si="8"/>
        <v>0</v>
      </c>
      <c r="L28" s="11"/>
      <c r="M28" s="12"/>
      <c r="N28" s="12"/>
      <c r="O28" s="12"/>
      <c r="P28" s="12"/>
      <c r="Q28" s="12"/>
      <c r="R28" s="12"/>
      <c r="S28" s="12"/>
      <c r="T28" s="12"/>
      <c r="U28" s="12"/>
      <c r="V28" s="12"/>
      <c r="W28" s="10"/>
    </row>
    <row r="29" spans="1:23" x14ac:dyDescent="0.3">
      <c r="A29" s="17">
        <v>34</v>
      </c>
      <c r="B29" s="53"/>
      <c r="C29" s="53"/>
      <c r="D29" s="7"/>
      <c r="E29" s="48"/>
      <c r="F29" s="49"/>
      <c r="G29" s="49"/>
      <c r="H29" s="9"/>
      <c r="I29" s="9"/>
      <c r="J29" s="9">
        <f t="shared" si="7"/>
        <v>0</v>
      </c>
      <c r="K29" s="9">
        <f t="shared" si="8"/>
        <v>0</v>
      </c>
      <c r="L29" s="11"/>
      <c r="M29" s="12"/>
      <c r="N29" s="12"/>
      <c r="O29" s="12"/>
      <c r="P29" s="12"/>
      <c r="Q29" s="12"/>
      <c r="R29" s="12"/>
      <c r="S29" s="12"/>
      <c r="T29" s="12"/>
      <c r="U29" s="12"/>
      <c r="V29" s="12"/>
      <c r="W29" s="10"/>
    </row>
    <row r="30" spans="1:23" ht="17.25" thickBot="1" x14ac:dyDescent="0.35">
      <c r="A30" s="17">
        <v>35</v>
      </c>
      <c r="B30" s="56"/>
      <c r="C30" s="56"/>
      <c r="D30" s="7"/>
      <c r="E30" s="48"/>
      <c r="F30" s="50"/>
      <c r="G30" s="50"/>
      <c r="H30" s="21"/>
      <c r="I30" s="21"/>
      <c r="J30" s="9">
        <f t="shared" si="7"/>
        <v>0</v>
      </c>
      <c r="K30" s="9">
        <f t="shared" si="8"/>
        <v>0</v>
      </c>
      <c r="L30" s="23"/>
      <c r="M30" s="24"/>
      <c r="N30" s="24"/>
      <c r="O30" s="24"/>
      <c r="P30" s="24"/>
      <c r="Q30" s="24"/>
      <c r="R30" s="24"/>
      <c r="S30" s="24"/>
      <c r="T30" s="24"/>
      <c r="U30" s="24"/>
      <c r="V30" s="24"/>
      <c r="W30" s="22"/>
    </row>
    <row r="31" spans="1:23" s="1" customFormat="1" ht="18.75" thickBot="1" x14ac:dyDescent="0.4">
      <c r="A31" s="150" t="s">
        <v>53</v>
      </c>
      <c r="B31" s="151"/>
      <c r="C31" s="151"/>
      <c r="D31" s="151"/>
      <c r="E31" s="151"/>
      <c r="F31" s="151"/>
      <c r="G31" s="151"/>
      <c r="H31" s="151"/>
      <c r="I31" s="152"/>
      <c r="J31" s="34">
        <f t="shared" ref="J31:W31" si="9">SUM(J21:J30)</f>
        <v>29800</v>
      </c>
      <c r="K31" s="34">
        <f t="shared" si="9"/>
        <v>35462</v>
      </c>
      <c r="L31" s="33">
        <f t="shared" si="9"/>
        <v>0</v>
      </c>
      <c r="M31" s="34">
        <f t="shared" si="9"/>
        <v>0</v>
      </c>
      <c r="N31" s="34">
        <f t="shared" si="9"/>
        <v>0</v>
      </c>
      <c r="O31" s="34">
        <f t="shared" si="9"/>
        <v>0</v>
      </c>
      <c r="P31" s="34">
        <f t="shared" si="9"/>
        <v>0</v>
      </c>
      <c r="Q31" s="34">
        <f t="shared" si="9"/>
        <v>0</v>
      </c>
      <c r="R31" s="34">
        <f t="shared" si="9"/>
        <v>0</v>
      </c>
      <c r="S31" s="34">
        <f t="shared" si="9"/>
        <v>0</v>
      </c>
      <c r="T31" s="34">
        <f t="shared" si="9"/>
        <v>0</v>
      </c>
      <c r="U31" s="34">
        <f t="shared" si="9"/>
        <v>0</v>
      </c>
      <c r="V31" s="34">
        <f t="shared" si="9"/>
        <v>0</v>
      </c>
      <c r="W31" s="35">
        <f t="shared" si="9"/>
        <v>35462</v>
      </c>
    </row>
    <row r="32" spans="1:23" s="1" customFormat="1" ht="18.75" thickBot="1" x14ac:dyDescent="0.4">
      <c r="A32" s="145" t="s">
        <v>47</v>
      </c>
      <c r="B32" s="146"/>
      <c r="C32" s="146"/>
      <c r="D32" s="146"/>
      <c r="E32" s="146"/>
      <c r="F32" s="146"/>
      <c r="G32" s="146"/>
      <c r="H32" s="146"/>
      <c r="I32" s="147"/>
      <c r="J32" s="36">
        <f>J19+J31</f>
        <v>131396</v>
      </c>
      <c r="K32" s="37">
        <f t="shared" ref="K32:V32" si="10">K19+K31</f>
        <v>141933.4</v>
      </c>
      <c r="L32" s="36">
        <f t="shared" si="10"/>
        <v>30580.199999999997</v>
      </c>
      <c r="M32" s="37">
        <f t="shared" si="10"/>
        <v>6780.2000000000007</v>
      </c>
      <c r="N32" s="37">
        <f t="shared" si="10"/>
        <v>6911.1</v>
      </c>
      <c r="O32" s="37">
        <f t="shared" si="10"/>
        <v>6911.1</v>
      </c>
      <c r="P32" s="37">
        <f t="shared" si="10"/>
        <v>6911.1</v>
      </c>
      <c r="Q32" s="37">
        <f t="shared" si="10"/>
        <v>6911.1</v>
      </c>
      <c r="R32" s="37">
        <f t="shared" si="10"/>
        <v>6911.1</v>
      </c>
      <c r="S32" s="37">
        <f t="shared" si="10"/>
        <v>6911.1</v>
      </c>
      <c r="T32" s="37">
        <f t="shared" si="10"/>
        <v>6911.1</v>
      </c>
      <c r="U32" s="37">
        <f t="shared" si="10"/>
        <v>6911.1</v>
      </c>
      <c r="V32" s="37">
        <f t="shared" si="10"/>
        <v>6911.1</v>
      </c>
      <c r="W32" s="38">
        <f>W19+W31</f>
        <v>42373.1</v>
      </c>
    </row>
    <row r="33" spans="1:6" ht="17.25" thickBot="1" x14ac:dyDescent="0.35"/>
    <row r="34" spans="1:6" ht="27" customHeight="1" thickBot="1" x14ac:dyDescent="0.35">
      <c r="A34" s="137" t="s">
        <v>49</v>
      </c>
      <c r="B34" s="138"/>
      <c r="C34" s="138"/>
      <c r="D34" s="139"/>
      <c r="E34" s="28">
        <f>E35+E36</f>
        <v>148000</v>
      </c>
      <c r="F34" s="29" t="s">
        <v>50</v>
      </c>
    </row>
    <row r="35" spans="1:6" ht="38.25" customHeight="1" x14ac:dyDescent="0.3">
      <c r="A35" s="130" t="s">
        <v>56</v>
      </c>
      <c r="B35" s="131"/>
      <c r="C35" s="131"/>
      <c r="D35" s="131"/>
      <c r="E35" s="39">
        <v>111000</v>
      </c>
      <c r="F35" s="40" t="s">
        <v>50</v>
      </c>
    </row>
    <row r="36" spans="1:6" ht="69.75" customHeight="1" thickBot="1" x14ac:dyDescent="0.35">
      <c r="A36" s="148" t="s">
        <v>57</v>
      </c>
      <c r="B36" s="149"/>
      <c r="C36" s="149"/>
      <c r="D36" s="149"/>
      <c r="E36" s="41">
        <v>37000</v>
      </c>
      <c r="F36" s="42" t="s">
        <v>50</v>
      </c>
    </row>
  </sheetData>
  <mergeCells count="20">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13" workbookViewId="0">
      <selection activeCell="B20" sqref="B20"/>
    </sheetView>
  </sheetViews>
  <sheetFormatPr defaultRowHeight="16.5" x14ac:dyDescent="0.3"/>
  <cols>
    <col min="1" max="1" width="5.85546875" style="4" customWidth="1"/>
    <col min="2" max="2" width="70" style="4" customWidth="1"/>
    <col min="3" max="3" width="76" style="43" customWidth="1"/>
    <col min="4" max="4" width="8.85546875" style="4" customWidth="1"/>
    <col min="5" max="16384" width="9.140625" style="4"/>
  </cols>
  <sheetData>
    <row r="1" spans="1:3" ht="17.25" thickBot="1" x14ac:dyDescent="0.35">
      <c r="A1" s="153" t="s">
        <v>60</v>
      </c>
      <c r="B1" s="154"/>
      <c r="C1" s="155"/>
    </row>
    <row r="2" spans="1:3" x14ac:dyDescent="0.3">
      <c r="A2" s="156" t="s">
        <v>59</v>
      </c>
      <c r="B2" s="159" t="s">
        <v>0</v>
      </c>
      <c r="C2" s="46" t="s">
        <v>1</v>
      </c>
    </row>
    <row r="3" spans="1:3" x14ac:dyDescent="0.3">
      <c r="A3" s="157"/>
      <c r="B3" s="160"/>
      <c r="C3" s="45" t="s">
        <v>21</v>
      </c>
    </row>
    <row r="4" spans="1:3" ht="33" x14ac:dyDescent="0.3">
      <c r="A4" s="157"/>
      <c r="B4" s="160"/>
      <c r="C4" s="45" t="s">
        <v>2</v>
      </c>
    </row>
    <row r="5" spans="1:3" x14ac:dyDescent="0.3">
      <c r="A5" s="157"/>
      <c r="B5" s="161" t="s">
        <v>3</v>
      </c>
      <c r="C5" s="45" t="s">
        <v>22</v>
      </c>
    </row>
    <row r="6" spans="1:3" x14ac:dyDescent="0.3">
      <c r="A6" s="157"/>
      <c r="B6" s="161"/>
      <c r="C6" s="45" t="s">
        <v>23</v>
      </c>
    </row>
    <row r="7" spans="1:3" ht="66" x14ac:dyDescent="0.3">
      <c r="A7" s="157"/>
      <c r="B7" s="161"/>
      <c r="C7" s="45" t="s">
        <v>24</v>
      </c>
    </row>
    <row r="8" spans="1:3" x14ac:dyDescent="0.3">
      <c r="A8" s="157"/>
      <c r="B8" s="161"/>
      <c r="C8" s="45" t="s">
        <v>25</v>
      </c>
    </row>
    <row r="9" spans="1:3" ht="49.5" x14ac:dyDescent="0.3">
      <c r="A9" s="157"/>
      <c r="B9" s="79" t="s">
        <v>4</v>
      </c>
      <c r="C9" s="45" t="s">
        <v>4</v>
      </c>
    </row>
    <row r="10" spans="1:3" ht="66" x14ac:dyDescent="0.3">
      <c r="A10" s="157"/>
      <c r="B10" s="47" t="s">
        <v>5</v>
      </c>
      <c r="C10" s="45" t="s">
        <v>5</v>
      </c>
    </row>
    <row r="11" spans="1:3" ht="49.5" x14ac:dyDescent="0.3">
      <c r="A11" s="157"/>
      <c r="B11" s="47" t="s">
        <v>6</v>
      </c>
      <c r="C11" s="45" t="s">
        <v>6</v>
      </c>
    </row>
    <row r="12" spans="1:3" ht="66" x14ac:dyDescent="0.3">
      <c r="A12" s="157"/>
      <c r="B12" s="47" t="s">
        <v>7</v>
      </c>
      <c r="C12" s="45" t="s">
        <v>7</v>
      </c>
    </row>
    <row r="13" spans="1:3" x14ac:dyDescent="0.3">
      <c r="A13" s="157"/>
      <c r="B13" s="47" t="s">
        <v>8</v>
      </c>
      <c r="C13" s="45" t="s">
        <v>8</v>
      </c>
    </row>
    <row r="14" spans="1:3" ht="33" x14ac:dyDescent="0.3">
      <c r="A14" s="157"/>
      <c r="B14" s="47" t="s">
        <v>9</v>
      </c>
      <c r="C14" s="45" t="s">
        <v>9</v>
      </c>
    </row>
    <row r="15" spans="1:3" ht="33" x14ac:dyDescent="0.3">
      <c r="A15" s="157"/>
      <c r="B15" s="47" t="s">
        <v>19</v>
      </c>
      <c r="C15" s="45" t="s">
        <v>19</v>
      </c>
    </row>
    <row r="16" spans="1:3" x14ac:dyDescent="0.3">
      <c r="A16" s="157"/>
      <c r="B16" s="47" t="s">
        <v>10</v>
      </c>
      <c r="C16" s="45" t="s">
        <v>10</v>
      </c>
    </row>
    <row r="17" spans="1:3" x14ac:dyDescent="0.3">
      <c r="A17" s="157"/>
      <c r="B17" s="47" t="s">
        <v>11</v>
      </c>
      <c r="C17" s="45" t="s">
        <v>11</v>
      </c>
    </row>
    <row r="18" spans="1:3" ht="33" x14ac:dyDescent="0.3">
      <c r="A18" s="157"/>
      <c r="B18" s="47" t="s">
        <v>12</v>
      </c>
      <c r="C18" s="45" t="s">
        <v>12</v>
      </c>
    </row>
    <row r="19" spans="1:3" ht="33" x14ac:dyDescent="0.3">
      <c r="A19" s="157"/>
      <c r="B19" s="47" t="s">
        <v>13</v>
      </c>
      <c r="C19" s="45" t="s">
        <v>13</v>
      </c>
    </row>
    <row r="20" spans="1:3" ht="33" x14ac:dyDescent="0.3">
      <c r="A20" s="157"/>
      <c r="B20" s="47" t="s">
        <v>14</v>
      </c>
      <c r="C20" s="45" t="s">
        <v>14</v>
      </c>
    </row>
    <row r="21" spans="1:3" x14ac:dyDescent="0.3">
      <c r="A21" s="157"/>
      <c r="B21" s="161" t="s">
        <v>15</v>
      </c>
      <c r="C21" s="45" t="s">
        <v>16</v>
      </c>
    </row>
    <row r="22" spans="1:3" x14ac:dyDescent="0.3">
      <c r="A22" s="157"/>
      <c r="B22" s="161"/>
      <c r="C22" s="45" t="s">
        <v>17</v>
      </c>
    </row>
    <row r="23" spans="1:3" ht="33" x14ac:dyDescent="0.3">
      <c r="A23" s="157"/>
      <c r="B23" s="161"/>
      <c r="C23" s="45" t="s">
        <v>18</v>
      </c>
    </row>
    <row r="24" spans="1:3" ht="33.75" thickBot="1" x14ac:dyDescent="0.35">
      <c r="A24" s="158"/>
      <c r="B24" s="162"/>
      <c r="C24" s="62" t="s">
        <v>20</v>
      </c>
    </row>
    <row r="25" spans="1:3" ht="16.5" customHeight="1" x14ac:dyDescent="0.3">
      <c r="A25" s="44"/>
    </row>
    <row r="26" spans="1:3" x14ac:dyDescent="0.3">
      <c r="A26" s="44"/>
      <c r="B26" s="63"/>
    </row>
    <row r="27" spans="1:3" x14ac:dyDescent="0.3">
      <c r="A27" s="43"/>
      <c r="B27" s="64"/>
    </row>
    <row r="28" spans="1:3" x14ac:dyDescent="0.3">
      <c r="A28" s="43"/>
      <c r="B28"/>
    </row>
    <row r="29" spans="1:3" x14ac:dyDescent="0.3">
      <c r="B29"/>
    </row>
    <row r="30" spans="1:3" x14ac:dyDescent="0.3">
      <c r="B30"/>
    </row>
    <row r="31" spans="1:3" x14ac:dyDescent="0.3">
      <c r="B31" s="64"/>
    </row>
    <row r="32" spans="1:3" x14ac:dyDescent="0.3">
      <c r="B32"/>
    </row>
    <row r="33" spans="2:2" x14ac:dyDescent="0.3">
      <c r="B33"/>
    </row>
    <row r="34" spans="2:2" x14ac:dyDescent="0.3">
      <c r="B34"/>
    </row>
    <row r="35" spans="2:2" x14ac:dyDescent="0.3">
      <c r="B35"/>
    </row>
    <row r="36" spans="2:2" x14ac:dyDescent="0.3">
      <c r="B36"/>
    </row>
    <row r="37" spans="2:2" x14ac:dyDescent="0.3">
      <c r="B37"/>
    </row>
    <row r="38" spans="2:2" ht="16.5" customHeight="1" x14ac:dyDescent="0.3">
      <c r="B38"/>
    </row>
    <row r="40" spans="2:2" x14ac:dyDescent="0.3">
      <c r="B40" s="4" t="s">
        <v>100</v>
      </c>
    </row>
    <row r="41" spans="2:2" x14ac:dyDescent="0.3">
      <c r="B41" s="4" t="s">
        <v>101</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I11" sqref="I11"/>
    </sheetView>
  </sheetViews>
  <sheetFormatPr defaultRowHeight="15.75" x14ac:dyDescent="0.25"/>
  <cols>
    <col min="1" max="1" width="47.7109375" style="65" customWidth="1"/>
    <col min="2" max="2" width="9" style="65" bestFit="1" customWidth="1"/>
    <col min="3" max="3" width="8.5703125" style="65" bestFit="1" customWidth="1"/>
    <col min="4" max="4" width="8.42578125" style="65" bestFit="1" customWidth="1"/>
    <col min="5" max="16384" width="9.140625" style="65"/>
  </cols>
  <sheetData>
    <row r="1" spans="1:4" ht="15.75" customHeight="1" x14ac:dyDescent="0.3">
      <c r="A1" s="164" t="s">
        <v>83</v>
      </c>
      <c r="B1" s="164"/>
      <c r="C1" s="164"/>
      <c r="D1" s="164"/>
    </row>
    <row r="2" spans="1:4" x14ac:dyDescent="0.25">
      <c r="A2" s="66"/>
    </row>
    <row r="3" spans="1:4" ht="15.75" customHeight="1" x14ac:dyDescent="0.25">
      <c r="A3" s="165" t="s">
        <v>84</v>
      </c>
      <c r="B3" s="165"/>
      <c r="C3" s="165"/>
      <c r="D3" s="165"/>
    </row>
    <row r="4" spans="1:4" x14ac:dyDescent="0.25">
      <c r="A4" s="66" t="s">
        <v>85</v>
      </c>
    </row>
    <row r="5" spans="1:4" ht="31.5" x14ac:dyDescent="0.25">
      <c r="A5" s="67" t="s">
        <v>86</v>
      </c>
      <c r="B5" s="68" t="s">
        <v>87</v>
      </c>
      <c r="C5" s="68" t="s">
        <v>88</v>
      </c>
      <c r="D5" s="68" t="s">
        <v>89</v>
      </c>
    </row>
    <row r="6" spans="1:4" s="71" customFormat="1" x14ac:dyDescent="0.25">
      <c r="A6" s="69" t="s">
        <v>90</v>
      </c>
      <c r="B6" s="70">
        <v>49</v>
      </c>
      <c r="C6" s="70">
        <v>56</v>
      </c>
      <c r="D6" s="70">
        <v>63</v>
      </c>
    </row>
    <row r="7" spans="1:4" s="74" customFormat="1" x14ac:dyDescent="0.25">
      <c r="A7" s="72" t="s">
        <v>91</v>
      </c>
      <c r="B7" s="73">
        <v>36</v>
      </c>
      <c r="C7" s="73">
        <v>42</v>
      </c>
      <c r="D7" s="73">
        <v>47</v>
      </c>
    </row>
    <row r="8" spans="1:4" s="74" customFormat="1" x14ac:dyDescent="0.25">
      <c r="A8" s="72" t="s">
        <v>92</v>
      </c>
      <c r="B8" s="73">
        <f>B6+B7</f>
        <v>85</v>
      </c>
      <c r="C8" s="73">
        <f>C6+C7</f>
        <v>98</v>
      </c>
      <c r="D8" s="73">
        <f>D6+D7</f>
        <v>110</v>
      </c>
    </row>
    <row r="9" spans="1:4" x14ac:dyDescent="0.25">
      <c r="A9" s="75"/>
      <c r="B9" s="76"/>
      <c r="C9" s="76"/>
      <c r="D9" s="76"/>
    </row>
    <row r="10" spans="1:4" ht="30.75" customHeight="1" x14ac:dyDescent="0.25">
      <c r="A10" s="165" t="s">
        <v>93</v>
      </c>
      <c r="B10" s="165"/>
      <c r="C10" s="165"/>
      <c r="D10" s="165"/>
    </row>
    <row r="11" spans="1:4" ht="29.25" customHeight="1" x14ac:dyDescent="0.25">
      <c r="A11" s="163" t="s">
        <v>94</v>
      </c>
      <c r="B11" s="163"/>
      <c r="C11" s="163"/>
      <c r="D11" s="163"/>
    </row>
    <row r="12" spans="1:4" ht="31.5" x14ac:dyDescent="0.25">
      <c r="A12" s="67" t="s">
        <v>86</v>
      </c>
      <c r="B12" s="68" t="s">
        <v>87</v>
      </c>
      <c r="C12" s="68" t="s">
        <v>88</v>
      </c>
      <c r="D12" s="68" t="s">
        <v>89</v>
      </c>
    </row>
    <row r="13" spans="1:4" x14ac:dyDescent="0.25">
      <c r="A13" s="69" t="s">
        <v>90</v>
      </c>
      <c r="B13" s="70">
        <v>42</v>
      </c>
      <c r="C13" s="70">
        <v>49</v>
      </c>
      <c r="D13" s="70">
        <v>56</v>
      </c>
    </row>
    <row r="14" spans="1:4" s="74" customFormat="1" x14ac:dyDescent="0.25">
      <c r="A14" s="72" t="s">
        <v>91</v>
      </c>
      <c r="B14" s="73">
        <v>31</v>
      </c>
      <c r="C14" s="73">
        <v>36</v>
      </c>
      <c r="D14" s="73">
        <v>42</v>
      </c>
    </row>
    <row r="15" spans="1:4" s="74" customFormat="1" x14ac:dyDescent="0.25">
      <c r="A15" s="72" t="s">
        <v>92</v>
      </c>
      <c r="B15" s="73">
        <f>B13+B14</f>
        <v>73</v>
      </c>
      <c r="C15" s="73">
        <f>C13+C14</f>
        <v>85</v>
      </c>
      <c r="D15" s="73">
        <f>D13+D14</f>
        <v>98</v>
      </c>
    </row>
    <row r="16" spans="1:4" x14ac:dyDescent="0.25">
      <c r="A16" s="75"/>
      <c r="B16" s="76"/>
      <c r="C16" s="76"/>
      <c r="D16" s="76"/>
    </row>
    <row r="17" spans="1:4" ht="15.75" customHeight="1" x14ac:dyDescent="0.25">
      <c r="A17" s="165" t="s">
        <v>95</v>
      </c>
      <c r="B17" s="165"/>
      <c r="C17" s="165"/>
      <c r="D17" s="165"/>
    </row>
    <row r="18" spans="1:4" ht="45.75" customHeight="1" x14ac:dyDescent="0.25">
      <c r="A18" s="163" t="s">
        <v>96</v>
      </c>
      <c r="B18" s="163"/>
      <c r="C18" s="163"/>
      <c r="D18" s="163"/>
    </row>
    <row r="19" spans="1:4" ht="31.5" x14ac:dyDescent="0.25">
      <c r="A19" s="67" t="s">
        <v>86</v>
      </c>
      <c r="B19" s="68" t="s">
        <v>87</v>
      </c>
      <c r="C19" s="68" t="s">
        <v>88</v>
      </c>
      <c r="D19" s="68" t="s">
        <v>89</v>
      </c>
    </row>
    <row r="20" spans="1:4" x14ac:dyDescent="0.25">
      <c r="A20" s="69" t="s">
        <v>90</v>
      </c>
      <c r="B20" s="70">
        <v>35</v>
      </c>
      <c r="C20" s="70">
        <v>42</v>
      </c>
      <c r="D20" s="70">
        <v>49</v>
      </c>
    </row>
    <row r="21" spans="1:4" s="74" customFormat="1" x14ac:dyDescent="0.25">
      <c r="A21" s="72" t="s">
        <v>91</v>
      </c>
      <c r="B21" s="73">
        <v>26</v>
      </c>
      <c r="C21" s="73">
        <v>31</v>
      </c>
      <c r="D21" s="73">
        <v>36</v>
      </c>
    </row>
    <row r="22" spans="1:4" x14ac:dyDescent="0.25">
      <c r="A22" s="72" t="s">
        <v>92</v>
      </c>
      <c r="B22" s="73">
        <f>B20+B21</f>
        <v>61</v>
      </c>
      <c r="C22" s="73">
        <f>C20+C21</f>
        <v>73</v>
      </c>
      <c r="D22" s="73">
        <f>D20+D21</f>
        <v>85</v>
      </c>
    </row>
    <row r="23" spans="1:4" x14ac:dyDescent="0.25">
      <c r="A23" s="66"/>
    </row>
    <row r="24" spans="1:4" ht="45.75" customHeight="1" x14ac:dyDescent="0.25">
      <c r="A24" s="163" t="s">
        <v>97</v>
      </c>
      <c r="B24" s="163"/>
      <c r="C24" s="163"/>
      <c r="D24" s="163"/>
    </row>
    <row r="25" spans="1:4" ht="31.5" x14ac:dyDescent="0.25">
      <c r="A25" s="67" t="s">
        <v>86</v>
      </c>
      <c r="B25" s="68" t="s">
        <v>98</v>
      </c>
      <c r="C25" s="77" t="s">
        <v>99</v>
      </c>
    </row>
    <row r="26" spans="1:4" x14ac:dyDescent="0.25">
      <c r="A26" s="69" t="s">
        <v>90</v>
      </c>
      <c r="B26" s="70">
        <v>18</v>
      </c>
      <c r="C26" s="70">
        <v>25</v>
      </c>
      <c r="D26" s="78"/>
    </row>
    <row r="27" spans="1:4" s="74" customFormat="1" x14ac:dyDescent="0.25">
      <c r="A27" s="72" t="s">
        <v>91</v>
      </c>
      <c r="B27" s="73">
        <v>13</v>
      </c>
      <c r="C27" s="73">
        <v>18</v>
      </c>
    </row>
    <row r="28" spans="1:4" x14ac:dyDescent="0.25">
      <c r="A28" s="72" t="s">
        <v>92</v>
      </c>
      <c r="B28" s="73">
        <f>B26+B27</f>
        <v>31</v>
      </c>
      <c r="C28" s="73">
        <f>C26+C27</f>
        <v>43</v>
      </c>
      <c r="D28" s="76"/>
    </row>
  </sheetData>
  <mergeCells count="7">
    <mergeCell ref="A24:D24"/>
    <mergeCell ref="A1:D1"/>
    <mergeCell ref="A3:D3"/>
    <mergeCell ref="A10:D10"/>
    <mergeCell ref="A11:D11"/>
    <mergeCell ref="A17:D17"/>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Metodo</cp:lastModifiedBy>
  <cp:lastPrinted>2019-01-26T10:50:56Z</cp:lastPrinted>
  <dcterms:created xsi:type="dcterms:W3CDTF">2018-04-26T16:04:39Z</dcterms:created>
  <dcterms:modified xsi:type="dcterms:W3CDTF">2019-01-26T10:51:06Z</dcterms:modified>
</cp:coreProperties>
</file>