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semin\Desktop\Incubator\Proiect\"/>
    </mc:Choice>
  </mc:AlternateContent>
  <bookViews>
    <workbookView xWindow="-12" yWindow="-96" windowWidth="13476" windowHeight="7920"/>
  </bookViews>
  <sheets>
    <sheet name="Buget Plan de afaceri_106932" sheetId="4" r:id="rId1"/>
    <sheet name="Model - Buget Plan de afaceri" sheetId="2" r:id="rId2"/>
    <sheet name="Cheltuieli Eligibile" sheetId="3" r:id="rId3"/>
    <sheet name="Plafon Salarii" sheetId="5" r:id="rId4"/>
  </sheets>
  <calcPr calcId="162913"/>
</workbook>
</file>

<file path=xl/calcChain.xml><?xml version="1.0" encoding="utf-8"?>
<calcChain xmlns="http://schemas.openxmlformats.org/spreadsheetml/2006/main">
  <c r="K88" i="4" l="1"/>
  <c r="A83" i="4" l="1"/>
  <c r="A84" i="4"/>
  <c r="A85" i="4" s="1"/>
  <c r="A6" i="4"/>
  <c r="A7" i="4"/>
  <c r="A8" i="4"/>
  <c r="K84" i="4"/>
  <c r="J84" i="4"/>
  <c r="K83" i="4"/>
  <c r="J83" i="4"/>
  <c r="J87" i="4"/>
  <c r="K87" i="4" s="1"/>
  <c r="I87" i="4"/>
  <c r="J86" i="4"/>
  <c r="K86" i="4" s="1"/>
  <c r="I86" i="4"/>
  <c r="K82" i="4"/>
  <c r="J82" i="4"/>
  <c r="K81" i="4"/>
  <c r="J81" i="4"/>
  <c r="J85" i="4"/>
  <c r="K85" i="4" s="1"/>
  <c r="K7" i="4"/>
  <c r="J7" i="4"/>
  <c r="K6" i="4"/>
  <c r="J6" i="4"/>
  <c r="J9" i="4" l="1"/>
  <c r="K9" i="4" s="1"/>
  <c r="L9" i="4" s="1"/>
  <c r="J10" i="4"/>
  <c r="K10" i="4" s="1"/>
  <c r="L10" i="4" s="1"/>
  <c r="J11" i="4"/>
  <c r="K11" i="4" s="1"/>
  <c r="L11" i="4" s="1"/>
  <c r="J12" i="4"/>
  <c r="K12" i="4" s="1"/>
  <c r="L12" i="4" s="1"/>
  <c r="J13" i="4"/>
  <c r="K13" i="4" s="1"/>
  <c r="L13" i="4" s="1"/>
  <c r="J14" i="4"/>
  <c r="K14" i="4" s="1"/>
  <c r="L14" i="4" s="1"/>
  <c r="J15" i="4"/>
  <c r="K15" i="4" s="1"/>
  <c r="L15" i="4" s="1"/>
  <c r="J16" i="4"/>
  <c r="K16" i="4" s="1"/>
  <c r="L16" i="4" s="1"/>
  <c r="J17" i="4"/>
  <c r="K17" i="4" s="1"/>
  <c r="L17" i="4" s="1"/>
  <c r="J18" i="4"/>
  <c r="K18" i="4" s="1"/>
  <c r="L18" i="4" s="1"/>
  <c r="J19" i="4"/>
  <c r="K19" i="4" s="1"/>
  <c r="L19" i="4" s="1"/>
  <c r="J20" i="4"/>
  <c r="K20" i="4" s="1"/>
  <c r="L20" i="4" s="1"/>
  <c r="J21" i="4"/>
  <c r="K21" i="4" s="1"/>
  <c r="L21" i="4" s="1"/>
  <c r="J22" i="4"/>
  <c r="K22" i="4" s="1"/>
  <c r="L22" i="4" s="1"/>
  <c r="J23" i="4"/>
  <c r="K23" i="4" s="1"/>
  <c r="L23" i="4" s="1"/>
  <c r="J24" i="4"/>
  <c r="K24" i="4" s="1"/>
  <c r="L24" i="4" s="1"/>
  <c r="J25" i="4"/>
  <c r="K25" i="4" s="1"/>
  <c r="L25" i="4" s="1"/>
  <c r="J26" i="4"/>
  <c r="K26" i="4" s="1"/>
  <c r="L26" i="4" s="1"/>
  <c r="J27" i="4"/>
  <c r="K27" i="4" s="1"/>
  <c r="L27" i="4" s="1"/>
  <c r="J28" i="4"/>
  <c r="K28" i="4" s="1"/>
  <c r="L28" i="4" s="1"/>
  <c r="J29" i="4"/>
  <c r="K29" i="4" s="1"/>
  <c r="L29" i="4" s="1"/>
  <c r="J30" i="4"/>
  <c r="K30" i="4" s="1"/>
  <c r="L30" i="4" s="1"/>
  <c r="J31" i="4"/>
  <c r="K31" i="4" s="1"/>
  <c r="L31" i="4" s="1"/>
  <c r="J32" i="4"/>
  <c r="K32" i="4" s="1"/>
  <c r="L32" i="4" s="1"/>
  <c r="J33" i="4"/>
  <c r="K33" i="4" s="1"/>
  <c r="L33" i="4" s="1"/>
  <c r="J34" i="4"/>
  <c r="K34" i="4" s="1"/>
  <c r="L34" i="4" s="1"/>
  <c r="J35" i="4"/>
  <c r="K35" i="4" s="1"/>
  <c r="L35" i="4" s="1"/>
  <c r="J36" i="4"/>
  <c r="K36" i="4" s="1"/>
  <c r="L36" i="4" s="1"/>
  <c r="J37" i="4"/>
  <c r="K37" i="4" s="1"/>
  <c r="L37" i="4" s="1"/>
  <c r="J38" i="4"/>
  <c r="K38" i="4" s="1"/>
  <c r="L38" i="4" s="1"/>
  <c r="J39" i="4"/>
  <c r="K39" i="4" s="1"/>
  <c r="L39" i="4" s="1"/>
  <c r="J40" i="4"/>
  <c r="K40" i="4" s="1"/>
  <c r="L40" i="4" s="1"/>
  <c r="J41" i="4"/>
  <c r="K41" i="4" s="1"/>
  <c r="L41" i="4" s="1"/>
  <c r="J42" i="4"/>
  <c r="K42" i="4" s="1"/>
  <c r="L42" i="4" s="1"/>
  <c r="J43" i="4"/>
  <c r="K43" i="4" s="1"/>
  <c r="L43" i="4" s="1"/>
  <c r="J44" i="4"/>
  <c r="K44" i="4" s="1"/>
  <c r="L44" i="4" s="1"/>
  <c r="J45" i="4"/>
  <c r="K45" i="4" s="1"/>
  <c r="L45" i="4" s="1"/>
  <c r="J46" i="4"/>
  <c r="K46" i="4" s="1"/>
  <c r="L46" i="4" s="1"/>
  <c r="J47" i="4"/>
  <c r="K47" i="4" s="1"/>
  <c r="L47" i="4" s="1"/>
  <c r="J48" i="4"/>
  <c r="K48" i="4" s="1"/>
  <c r="L48" i="4" s="1"/>
  <c r="J49" i="4"/>
  <c r="K49" i="4" s="1"/>
  <c r="L49" i="4" s="1"/>
  <c r="J50" i="4"/>
  <c r="K50" i="4" s="1"/>
  <c r="L50" i="4" s="1"/>
  <c r="J51" i="4"/>
  <c r="K51" i="4" s="1"/>
  <c r="L51" i="4" s="1"/>
  <c r="J52" i="4"/>
  <c r="K52" i="4" s="1"/>
  <c r="L52" i="4" s="1"/>
  <c r="J53" i="4"/>
  <c r="K53" i="4" s="1"/>
  <c r="L53" i="4" s="1"/>
  <c r="J54" i="4"/>
  <c r="K54" i="4" s="1"/>
  <c r="L54" i="4" s="1"/>
  <c r="J55" i="4"/>
  <c r="K55" i="4" s="1"/>
  <c r="L55" i="4" s="1"/>
  <c r="J56" i="4"/>
  <c r="K56" i="4" s="1"/>
  <c r="L56" i="4" s="1"/>
  <c r="J57" i="4"/>
  <c r="K57" i="4" s="1"/>
  <c r="L57" i="4" s="1"/>
  <c r="J58" i="4"/>
  <c r="K58" i="4" s="1"/>
  <c r="L58" i="4" s="1"/>
  <c r="J59" i="4"/>
  <c r="K59" i="4" s="1"/>
  <c r="L59" i="4" s="1"/>
  <c r="J60" i="4"/>
  <c r="K60" i="4" s="1"/>
  <c r="L60" i="4" s="1"/>
  <c r="J61" i="4"/>
  <c r="K61" i="4" s="1"/>
  <c r="L61" i="4" s="1"/>
  <c r="J62" i="4"/>
  <c r="K62" i="4" s="1"/>
  <c r="L62" i="4" s="1"/>
  <c r="J63" i="4"/>
  <c r="K63" i="4" s="1"/>
  <c r="L63" i="4" s="1"/>
  <c r="J64" i="4"/>
  <c r="K64" i="4" s="1"/>
  <c r="L64" i="4" s="1"/>
  <c r="J65" i="4"/>
  <c r="K65" i="4" s="1"/>
  <c r="L65" i="4" s="1"/>
  <c r="J66" i="4"/>
  <c r="K66" i="4" s="1"/>
  <c r="L66" i="4" s="1"/>
  <c r="J67" i="4"/>
  <c r="K67" i="4" s="1"/>
  <c r="L67" i="4" s="1"/>
  <c r="J68" i="4"/>
  <c r="K68" i="4" s="1"/>
  <c r="L68" i="4" s="1"/>
  <c r="J69" i="4"/>
  <c r="K69" i="4" s="1"/>
  <c r="L69" i="4" s="1"/>
  <c r="J70" i="4"/>
  <c r="K70" i="4" s="1"/>
  <c r="L70" i="4" s="1"/>
  <c r="J71" i="4"/>
  <c r="K71" i="4" s="1"/>
  <c r="L71" i="4" s="1"/>
  <c r="J72" i="4"/>
  <c r="K72" i="4" s="1"/>
  <c r="L72" i="4" s="1"/>
  <c r="J73" i="4"/>
  <c r="K73" i="4" s="1"/>
  <c r="L73" i="4" s="1"/>
  <c r="J74" i="4"/>
  <c r="K74" i="4" s="1"/>
  <c r="L74" i="4" s="1"/>
  <c r="J75" i="4"/>
  <c r="K75" i="4" s="1"/>
  <c r="L75" i="4" s="1"/>
  <c r="J76" i="4"/>
  <c r="K76" i="4" s="1"/>
  <c r="L76" i="4" s="1"/>
  <c r="J77" i="4"/>
  <c r="K77" i="4" s="1"/>
  <c r="L77" i="4" s="1"/>
  <c r="J78" i="4"/>
  <c r="K78" i="4" s="1"/>
  <c r="L78" i="4" s="1"/>
  <c r="J8" i="4"/>
  <c r="K8" i="4" s="1"/>
  <c r="L8" i="4" s="1"/>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8" i="4"/>
  <c r="A5" i="4"/>
  <c r="K5" i="4"/>
  <c r="J5" i="4"/>
  <c r="K4" i="4"/>
  <c r="J4" i="4"/>
  <c r="C28" i="5"/>
  <c r="B28" i="5"/>
  <c r="D22" i="5"/>
  <c r="C22" i="5"/>
  <c r="B22" i="5"/>
  <c r="D15" i="5"/>
  <c r="C15" i="5"/>
  <c r="B15" i="5"/>
  <c r="D8" i="5"/>
  <c r="C8" i="5"/>
  <c r="B8" i="5"/>
  <c r="A9" i="4" l="1"/>
  <c r="A10" i="4" s="1"/>
  <c r="A11" i="4" s="1"/>
  <c r="A12" i="4" s="1"/>
  <c r="A13" i="4" s="1"/>
  <c r="A14" i="4" s="1"/>
  <c r="A15" i="4" s="1"/>
  <c r="A16" i="4" s="1"/>
  <c r="A17" i="4" s="1"/>
  <c r="A18" i="4" s="1"/>
  <c r="A19" i="4" s="1"/>
  <c r="A20" i="4" s="1"/>
  <c r="M9" i="2"/>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A21" i="4" l="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81" i="4" s="1"/>
  <c r="A82" i="4" s="1"/>
  <c r="A86" i="4" s="1"/>
  <c r="A87" i="4" s="1"/>
  <c r="J79" i="4"/>
  <c r="J88" i="4"/>
  <c r="I22" i="2"/>
  <c r="K22" i="2" s="1"/>
  <c r="W22" i="2" s="1"/>
  <c r="I21" i="2"/>
  <c r="K21" i="2" s="1"/>
  <c r="W21" i="2" s="1"/>
  <c r="I14" i="2"/>
  <c r="J13" i="2"/>
  <c r="I13" i="2"/>
  <c r="I12" i="2"/>
  <c r="I11" i="2"/>
  <c r="J10" i="2"/>
  <c r="K9" i="2"/>
  <c r="I8" i="2"/>
  <c r="K8" i="2" s="1"/>
  <c r="L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J89" i="4" l="1"/>
  <c r="K13" i="2"/>
  <c r="V13" i="2"/>
  <c r="O13" i="2"/>
  <c r="S13" i="2"/>
  <c r="W13" i="2"/>
  <c r="L13" i="2"/>
  <c r="P13" i="2"/>
  <c r="T13" i="2"/>
  <c r="M13" i="2"/>
  <c r="Q13" i="2"/>
  <c r="U13" i="2"/>
  <c r="N13" i="2"/>
  <c r="R13" i="2"/>
  <c r="K12" i="2"/>
  <c r="O12" i="2"/>
  <c r="S12" i="2"/>
  <c r="W12" i="2"/>
  <c r="L12" i="2"/>
  <c r="P12" i="2"/>
  <c r="T12" i="2"/>
  <c r="M12" i="2"/>
  <c r="Q12" i="2"/>
  <c r="U12" i="2"/>
  <c r="N12" i="2"/>
  <c r="R12" i="2"/>
  <c r="V12" i="2"/>
  <c r="K11" i="2"/>
  <c r="P11" i="2"/>
  <c r="T11" i="2"/>
  <c r="L11" i="2"/>
  <c r="L19" i="2" s="1"/>
  <c r="L32" i="2" s="1"/>
  <c r="M11" i="2"/>
  <c r="M19" i="2" s="1"/>
  <c r="M32" i="2" s="1"/>
  <c r="Q11" i="2"/>
  <c r="U11" i="2"/>
  <c r="N11" i="2"/>
  <c r="R11" i="2"/>
  <c r="V11" i="2"/>
  <c r="O11" i="2"/>
  <c r="S11" i="2"/>
  <c r="W11" i="2"/>
  <c r="K14" i="2"/>
  <c r="Q14" i="2"/>
  <c r="U14" i="2"/>
  <c r="N14" i="2"/>
  <c r="R14" i="2"/>
  <c r="V14" i="2"/>
  <c r="O14" i="2"/>
  <c r="S14" i="2"/>
  <c r="W14" i="2"/>
  <c r="P14" i="2"/>
  <c r="T14" i="2"/>
  <c r="W31" i="2"/>
  <c r="K10" i="2"/>
  <c r="J31" i="2"/>
  <c r="K31" i="2"/>
  <c r="J19" i="2"/>
  <c r="P19" i="2" l="1"/>
  <c r="P32" i="2" s="1"/>
  <c r="V19" i="2"/>
  <c r="V32" i="2" s="1"/>
  <c r="Q19" i="2"/>
  <c r="Q32" i="2" s="1"/>
  <c r="S19" i="2"/>
  <c r="S32" i="2" s="1"/>
  <c r="N19" i="2"/>
  <c r="N32" i="2" s="1"/>
  <c r="T19" i="2"/>
  <c r="T32" i="2" s="1"/>
  <c r="O19" i="2"/>
  <c r="O32" i="2" s="1"/>
  <c r="U19" i="2"/>
  <c r="U32" i="2" s="1"/>
  <c r="W19" i="2"/>
  <c r="W32" i="2" s="1"/>
  <c r="R19" i="2"/>
  <c r="R32" i="2" s="1"/>
  <c r="J32" i="2"/>
  <c r="K19" i="2"/>
  <c r="K32" i="2" s="1"/>
  <c r="W88" i="4"/>
  <c r="V88" i="4"/>
  <c r="U88" i="4"/>
  <c r="T88" i="4"/>
  <c r="S88" i="4"/>
  <c r="R88" i="4"/>
  <c r="Q88" i="4"/>
  <c r="P88" i="4"/>
  <c r="O88" i="4"/>
  <c r="N88" i="4"/>
  <c r="M88" i="4"/>
  <c r="L88" i="4"/>
  <c r="W79" i="4"/>
  <c r="V79" i="4"/>
  <c r="U79" i="4"/>
  <c r="T79" i="4"/>
  <c r="S79" i="4"/>
  <c r="R79" i="4"/>
  <c r="Q79" i="4"/>
  <c r="P79" i="4"/>
  <c r="O79" i="4"/>
  <c r="N79" i="4"/>
  <c r="M79" i="4"/>
  <c r="L79" i="4"/>
  <c r="K79" i="4"/>
  <c r="E91" i="4"/>
  <c r="O89" i="4" l="1"/>
  <c r="S89" i="4"/>
  <c r="P89" i="4"/>
  <c r="L89" i="4"/>
  <c r="T89" i="4"/>
  <c r="W89" i="4"/>
  <c r="M89" i="4"/>
  <c r="Q89" i="4"/>
  <c r="U89" i="4"/>
  <c r="K89" i="4"/>
  <c r="N89" i="4"/>
  <c r="R89" i="4"/>
  <c r="V89" i="4"/>
</calcChain>
</file>

<file path=xl/sharedStrings.xml><?xml version="1.0" encoding="utf-8"?>
<sst xmlns="http://schemas.openxmlformats.org/spreadsheetml/2006/main" count="633" uniqueCount="267">
  <si>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</si>
  <si>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</si>
  <si>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</si>
  <si>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</si>
  <si>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</si>
  <si>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</si>
  <si>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</si>
  <si>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</si>
  <si>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</si>
  <si>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</si>
  <si>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</si>
  <si>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</si>
  <si>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</si>
  <si>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</si>
  <si>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</si>
  <si>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</si>
  <si>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</si>
  <si>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</si>
  <si>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</si>
  <si>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</si>
  <si>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</si>
  <si>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</si>
  <si>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</si>
  <si>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</si>
  <si>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</si>
  <si>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</si>
  <si>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</si>
  <si>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</si>
  <si>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</si>
  <si>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</si>
  <si>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</si>
  <si>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</si>
  <si>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</si>
  <si>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</si>
  <si>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</si>
  <si>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</si>
  <si>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</si>
  <si>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</si>
  <si>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</si>
  <si>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</si>
  <si>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</si>
  <si>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</si>
  <si>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</si>
  <si>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</si>
  <si>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</si>
  <si>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</si>
  <si>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</si>
  <si>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</si>
  <si>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</si>
  <si>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</si>
  <si>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</si>
  <si>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</si>
  <si>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</si>
  <si>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</si>
  <si>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</si>
  <si>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</si>
  <si>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</si>
  <si>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</si>
  <si>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</si>
  <si>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</si>
  <si>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</si>
  <si>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</si>
  <si>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</si>
  <si>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</si>
  <si>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</si>
  <si>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</si>
  <si>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</si>
  <si>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</si>
  <si>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</si>
  <si>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</si>
  <si>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</si>
  <si>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</si>
  <si>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</si>
  <si>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</si>
  <si>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</si>
  <si>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</si>
  <si>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</si>
  <si>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</si>
  <si>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</si>
  <si>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</si>
  <si>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</si>
  <si>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</si>
  <si>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</si>
  <si>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</si>
  <si>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</si>
  <si>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</si>
  <si>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</si>
  <si>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</si>
  <si>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</si>
  <si>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</si>
  <si>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</si>
  <si>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</si>
  <si>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</si>
  <si>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</si>
  <si>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</si>
  <si>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</si>
  <si>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</si>
  <si>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</si>
  <si>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</si>
  <si>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</si>
  <si>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</si>
  <si>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</si>
  <si>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</si>
  <si>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</si>
  <si>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</si>
  <si>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</si>
  <si>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</si>
  <si>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</si>
  <si>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</si>
  <si>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</si>
  <si>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</si>
  <si>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</si>
  <si>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</si>
  <si>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Set de scule pentru taiat piulite</t>
  </si>
  <si>
    <t>Trusa cu poansoane automate 4mm</t>
  </si>
  <si>
    <t>Valiza metalica cu scule 187 piese</t>
  </si>
  <si>
    <t>Trusa cu tubulare de impact 3/4 si 1 tol</t>
  </si>
  <si>
    <t>Trusa tubulare plastificate de impact 1/2</t>
  </si>
  <si>
    <t>Trusa cu tubulare lungi de impact 10 - 24mm</t>
  </si>
  <si>
    <t>Set de imbusuri hexagonale 2-10mm</t>
  </si>
  <si>
    <t>Set de chei combinate profesionale 6-32mm</t>
  </si>
  <si>
    <t>Set de chei fixe 6-32 mm</t>
  </si>
  <si>
    <t>Set de chei inelare cu cot 6-32 mm</t>
  </si>
  <si>
    <t>Set de chei inelare drepte 6-22mm</t>
  </si>
  <si>
    <t>Set de chei combinate cu clichet 8-32mm</t>
  </si>
  <si>
    <t>Set de chei pentru racorduri de tuburi 8- 19 mm</t>
  </si>
  <si>
    <t>Set de chei inelare semiluna 8-22mm</t>
  </si>
  <si>
    <t>Trusa cu set de 5 clesti</t>
  </si>
  <si>
    <t>Set de 3 clesti extralungi</t>
  </si>
  <si>
    <t>Set de 4 clesti de siguranta 150mm</t>
  </si>
  <si>
    <t>Set de 3 clesti reglabili</t>
  </si>
  <si>
    <t>Cleste profesional pentru capsat popnituri</t>
  </si>
  <si>
    <t>Dulap profesional cu 8 sertare echipat cu scule</t>
  </si>
  <si>
    <t>Menghina fixa 200mm</t>
  </si>
  <si>
    <t>Tester compresie motoare benzina</t>
  </si>
  <si>
    <t>Trusa cu scule pentru demontat/montat simeringuri supape</t>
  </si>
  <si>
    <t>Trusa pentru montat si demontat curele auxiliare</t>
  </si>
  <si>
    <t>Suport sustinere motoare 500 kg</t>
  </si>
  <si>
    <t>Macara tip girafa 2 tone</t>
  </si>
  <si>
    <t>Trusa cu chei pentru filtre de ulei</t>
  </si>
  <si>
    <t>Presa hidro-pneumatica 30 tone</t>
  </si>
  <si>
    <t>Cric pe perne de aer 3 tone</t>
  </si>
  <si>
    <t>Trusa cu tarozi si filiere 110 piese</t>
  </si>
  <si>
    <t>Extractor rulmenti interior 10-32mm</t>
  </si>
  <si>
    <t>Aparat de ascutit burghie 3-12mm</t>
  </si>
  <si>
    <t>Masina de gaurit cu coloana 25mm</t>
  </si>
  <si>
    <t>Statie aer conditionat ECOS 200</t>
  </si>
  <si>
    <t>Pachet scule pneumatice 33 piese</t>
  </si>
  <si>
    <t>Trusa universala pentru centrat ambreaje</t>
  </si>
  <si>
    <t>Presa profesionala pentru arcuri de suspensie</t>
  </si>
  <si>
    <t>Presa arcuri suspensie 1 tona</t>
  </si>
  <si>
    <t>Trusa pentru rulmenti si simeringuri</t>
  </si>
  <si>
    <t>Presa pentru extras si montat bucse si rulmenti suspensie</t>
  </si>
  <si>
    <t>Presa pivoti hidraulica / manuala 9 piese</t>
  </si>
  <si>
    <t>Trusa cu dalti si prese pentru rotule</t>
  </si>
  <si>
    <t>Cheie bielete directie 28-35mm</t>
  </si>
  <si>
    <t>Aparat de dejantat + masina de echilibrat</t>
  </si>
  <si>
    <t>Robot de pornire cu redresor 12/24V</t>
  </si>
  <si>
    <t>Multimetru auto digital profesional</t>
  </si>
  <si>
    <t>Consultanta pentru managementul proiectului</t>
  </si>
  <si>
    <t>contract</t>
  </si>
  <si>
    <t xml:space="preserve">Set de dornuri si dalti </t>
  </si>
  <si>
    <t>28 piese; conice si cilindrice</t>
  </si>
  <si>
    <t xml:space="preserve">Trusa de tubulare hexagonale </t>
  </si>
  <si>
    <t>218 piese, finisaj Crom</t>
  </si>
  <si>
    <t xml:space="preserve">Trusa cu tubulare stelate </t>
  </si>
  <si>
    <t>26 piese, 21-65mm</t>
  </si>
  <si>
    <t>numere 0-9 si litere A-Z</t>
  </si>
  <si>
    <t>187 piese, grupate astfel: Modul din plastic cu clesti si chei combinate; Modul cu tubulare si clicheti; Modul cu imbusuri si surubelnite, Modul cu instrumente de masura</t>
  </si>
  <si>
    <t xml:space="preserve">21-65 cm; </t>
  </si>
  <si>
    <t xml:space="preserve">Trusa cu imbusuri TORX 1/2 </t>
  </si>
  <si>
    <t>32 buc, imbusuri torx cu lungimea de 55mm, 100mm, 140mm, 200mm</t>
  </si>
  <si>
    <t xml:space="preserve">Trusa cu imbusuri HEXAGONALE ½ </t>
  </si>
  <si>
    <t xml:space="preserve">Trusa completa cu imbusuri </t>
  </si>
  <si>
    <t>74 buc, imbusuri Ribe scurte 30 mm, imbusuri Ribe lungi 75 mm, imbusuri stelate, imbusuri hexagonale lungi, imburi torx scurte, imbusuri Torx lungi,  imbusuri Torx securizate</t>
  </si>
  <si>
    <t>Realizate din oţel crom; Chei inelare metrice: 6, 8, 9, 10, 13, 14, 15, 17, 19, 22, 24, 27, 30, 32 mm</t>
  </si>
  <si>
    <t>12 piese,  dimensiuni: 6 x 7 mm, 8 x 9 mm, 10 x 11 mm, 12 x 13 mm, 14 x 15 mm, 16 x 17 mm, 18 x 19 mm, 20 x 22 mm, 21 x 23 mm, 24 x 27 mm, 25 x 28 mm, 30 x 32 mm</t>
  </si>
  <si>
    <t>Tip cheie Inelara, Material Otel Crom vanadiu, dimensiuni: 6 x 7 mm, 8 x 9 mm, 10 x 11 mm, 12 x 13 mm, 14 x 15 mm, 16 x 17 mm, 18 x 19 mm, 20 x 22 mm, 21 x 23 mm, 24 x 27 mm, 25 x 28 mm, 30 x 32 mm</t>
  </si>
  <si>
    <t>Tip cheie Combinata, Material Crom vanadiu, Numar bucati 17</t>
  </si>
  <si>
    <t>dimensiuni: 8x9, 10x11, 12x13, 14x15, 16x17, 18x19</t>
  </si>
  <si>
    <t>8 buc, Material Otel Crom vanadiu, dimensiuni: -6x7 mm, 8x9 mm, 10x11 mm, 12x13 mm, 14x15 mm, 16x17 mm, 18x19 mm, 20x22 mm</t>
  </si>
  <si>
    <t xml:space="preserve">170, 240, 300 mm </t>
  </si>
  <si>
    <t>Utilizat cu nituri din aluminiu, oțel și oțel inoxidabil  3, 2-6, 4 mm</t>
  </si>
  <si>
    <t>296 scule, 4 roti, sistem de franare</t>
  </si>
  <si>
    <t xml:space="preserve">Masina de spalat piese </t>
  </si>
  <si>
    <t>Presa pentru arcuri de supapa</t>
  </si>
  <si>
    <t>30 piese; Marime cheie 22 mm</t>
  </si>
  <si>
    <t>Capacitate 3000 kg; Presiune aer 10 bar; Inaltime minima 125 mm; naltime maxima 400 mm</t>
  </si>
  <si>
    <t xml:space="preserve">Aparat de sudura </t>
  </si>
  <si>
    <t>680 W, 2800 RPM</t>
  </si>
  <si>
    <t xml:space="preserve">Masina de gaurit cu percutie </t>
  </si>
  <si>
    <t>Flex electric</t>
  </si>
  <si>
    <t xml:space="preserve"> 840W, 125mm</t>
  </si>
  <si>
    <t xml:space="preserve">Polizor electric </t>
  </si>
  <si>
    <t>Putere: 750 W, capacitate maxima de gaurire: 25 mm, monofazica</t>
  </si>
  <si>
    <t xml:space="preserve">Compresor de aer </t>
  </si>
  <si>
    <t>200 litri MCX 200/415</t>
  </si>
  <si>
    <t xml:space="preserve">Elevator </t>
  </si>
  <si>
    <t>cu 2 coloane de 4 tone Standard</t>
  </si>
  <si>
    <t>119 piese, din titan, 1-10mm</t>
  </si>
  <si>
    <t xml:space="preserve">Trusa cu burghie </t>
  </si>
  <si>
    <t xml:space="preserve">Pistol de impact </t>
  </si>
  <si>
    <t>1 tol , 4800Nm</t>
  </si>
  <si>
    <t>Pistol de impact</t>
  </si>
  <si>
    <t xml:space="preserve">Rola automata cu furtun de aer </t>
  </si>
  <si>
    <t>20mx10mm</t>
  </si>
  <si>
    <t xml:space="preserve">Trusa pentru rulmenti si simeringuri </t>
  </si>
  <si>
    <t>70-150mm</t>
  </si>
  <si>
    <t xml:space="preserve">Scule pentru montat rulmenti </t>
  </si>
  <si>
    <t>39.5-81mm</t>
  </si>
  <si>
    <t>Diametru jantă 10 - 24 inch; Presiune 8 – 10 bar; Putere motor: 0, 75/1.1 kW</t>
  </si>
  <si>
    <t xml:space="preserve">Presa piston etrier frana </t>
  </si>
  <si>
    <t>35 piese adaptate la dimensiunea pistoanelor de frana compatibile cu cele mai multe masini europene si asiatice</t>
  </si>
  <si>
    <t>Amperi incarcare (A) 30; Amperi pornire (A) 180; Putere (W): Incarcare: max. 800W; Pornire: max. 3600W</t>
  </si>
  <si>
    <t>Procesor: 1,6 Ghz; Memorie: 2 GB RAM; ecran: 9,7 inch</t>
  </si>
  <si>
    <t xml:space="preserve">Extractor profesional pentru injectoare </t>
  </si>
  <si>
    <t>8 h/zi x 9 luni</t>
  </si>
  <si>
    <t>8 h/zi x 5 luni</t>
  </si>
  <si>
    <t>9 h/zi x 5 luni</t>
  </si>
  <si>
    <t>10 h/zi x 5 luni</t>
  </si>
  <si>
    <t>11 h/zi x 5 luni</t>
  </si>
  <si>
    <t xml:space="preserve">Cereri de plata; Rapoarte de progres intermediare, notificari, rectificari bugetare, previziuni, acte aditionale etc. </t>
  </si>
  <si>
    <t>Tester diagnoza auto profesional</t>
  </si>
  <si>
    <t>10 buc, dimensiuni: 10, 12, 13, 14, 15, 17, 19, 21, 22, 24mm</t>
  </si>
  <si>
    <t>30 buc, imbusuri hexagonale cu lungimea de 55mm, 100mm, 140mm, 200mm</t>
  </si>
  <si>
    <t>set de imbusuri in T cu profil hexagonal; - dimensiuni: 2 x 100 mm, 2,5 x 100 mm, 3 x 100 mm, 4 x 100 mm, 5 x 100 mm, 6 x 135 mm, 8 x 135 mm, 10 x 135 mm</t>
  </si>
  <si>
    <t xml:space="preserve"> 6 chei in forma de semiluna cu urmatoarele dimensiuni: 8 x 9 mm, 10 x 11 mm, 12 x 13 mm, 14 x 15 mm, 17 x 19 mm, 21 x 22 mm</t>
  </si>
  <si>
    <t>Material Otel, 1 x Cleste combinat, 1 x Cleste tais lateral, 1 x Cleste cu tais fata, 1 x Cleste cu varfuri semirotunde drepte, 1 x Cleste cu varfuri semirotunde, 1 x Modul SOS</t>
  </si>
  <si>
    <t>0'-45'-90', 3 piese, lungime: 290 mm</t>
  </si>
  <si>
    <t>Trusa contine: cleste pentru sigurante interior si exterior cu varf curbat la 90 grade cu lungimea de 150 mm, cleste interior si exterior cu varf drept cu lungimea de 150 mm</t>
  </si>
  <si>
    <t>Trusa cu clesti pentru coliere</t>
  </si>
  <si>
    <t xml:space="preserve">9 piese: 7 clesti pentru toate tipurile de coliere si 2 unelte pentru dezlipit conductele </t>
  </si>
  <si>
    <t>Din otel, cu baza fixa de 200mm si bacuri pentru prinderea tevilor; latime falci prindere de aprox 200 mm; deschidere maxima de aprox 205 mm</t>
  </si>
  <si>
    <t>Capacitate cuva 176 litri; capacitatea maxima lichid 40 litri; capacitate pompa 1,9 litri pe minut</t>
  </si>
  <si>
    <t>Kit complet de furtune, adaptoare si accesori</t>
  </si>
  <si>
    <t xml:space="preserve"> 23 piese: presa pentru arcuri supape, adaptoare, set de instrumente pentru montarea semeringurilor, 2 clesti pentru extragerea semeringurilor, pix magnetic pentru montarea sigurantelor 
</t>
  </si>
  <si>
    <t xml:space="preserve">1 cleste din otel pentru extras si montat semeringuri de supape; 2 adaptoare pentru introdus garnituri; 1 suport pentru adaptoare; 7 adaptoare pentru introdus garnituri </t>
  </si>
  <si>
    <t xml:space="preserve">3 scule speciale universale pentru montat curele auxiliare elastice </t>
  </si>
  <si>
    <t>Reglaj minim/maxim: 1100-1500 mm; lungime:1500mm</t>
  </si>
  <si>
    <t>Înălțime maxima de ridicare aprox 230 cm; înălțime minimă aprox 25 cm</t>
  </si>
  <si>
    <t xml:space="preserve">Recuperator de ulei cu aspiratie </t>
  </si>
  <si>
    <t>80 litri; Presiune maxima (bar) 6; Alimentare Aer comprimat</t>
  </si>
  <si>
    <t>Functioneaza cu Aer si Manual; Distanta de Lucru Piston: 0 - 150mm; Cursa Piston: 0 - 820mm; Aer necesar: 7,5 - 10.bar</t>
  </si>
  <si>
    <t>Capacitate max. 2,5 T; Inaltime min aprox 85 mm; Inaltime max aprox 455 mm; Cursa ridicare aprox 370 mm</t>
  </si>
  <si>
    <t>Cric crocodil cu profil jos</t>
  </si>
  <si>
    <t xml:space="preserve">Suport sustinere caroserii </t>
  </si>
  <si>
    <t>Sustinere 3 tone; minim: 288mm; maxim: 423mm;</t>
  </si>
  <si>
    <t>35 de filiere M2 - M18; 35 Robinete degrosare M2 - M18; 35 Robinete bottom M2 - M18; 2 varfuri M2 - M12, M6 - M18</t>
  </si>
  <si>
    <t xml:space="preserve">Contine: - ciocan de impact; 4 adaptoare </t>
  </si>
  <si>
    <t>Mig-Mag 240 amperi cu gaz sau fara gaz, monofazic</t>
  </si>
  <si>
    <t>Alimentare: 230V; Putere: 100W; Rotatie: 1350 rpm</t>
  </si>
  <si>
    <t>150 mm, 250W</t>
  </si>
  <si>
    <t xml:space="preserve"> 1/2, 1756 Nm</t>
  </si>
  <si>
    <t>Setul include: cheie; clichet; ciocan; dalta pentru ciocan; clema pentru dalta; saiba; pietre de polizat; racord; conector rapid; chei; recipient pentru ulei</t>
  </si>
  <si>
    <t>16 buc suporti (conice)</t>
  </si>
  <si>
    <t>Sistem de fixare in 3 puncte; blocaj antirasucire;</t>
  </si>
  <si>
    <t>Actionare manuala cu clichet; din otel; diametrul maxim: aprox 200 mm; inaltime maxima: aprox 570 mm</t>
  </si>
  <si>
    <t>Dimensiunea conurilor: 40mm - 44mm - 50mm- 59mm - 63mm - 65mm - 72mm - 76mm -  81 mm</t>
  </si>
  <si>
    <t>20 de adaptatoare cilindrice cu diametrul de la 34- 82 mm si 4 axe filetate cu rulmenti de presiune</t>
  </si>
  <si>
    <t>Falcile interschimbabile de 30, 34, 40 mm </t>
  </si>
  <si>
    <t>Pentru pistol percutor pneumatic, 13 piese</t>
  </si>
  <si>
    <t>Din fier forjat, lungime de 400mm;</t>
  </si>
  <si>
    <t>Tensiune de curent continuu de 200 Mv; tensiune / 2 V / 20 V / 200 V / 600 V AC 200 V / 600</t>
  </si>
  <si>
    <t>Pentru injectare electromagnetice si piezoelectrice cu fixare prin adaptor M27x1mm, M17x1mm, M14x1,5mm</t>
  </si>
  <si>
    <t>4 bucati;  dimensiuni: 9-12 mm, 12-16 mm, 16-22 mm, 22-27 mm</t>
  </si>
  <si>
    <t>3 buc, diM: 17, 19, 21mm</t>
  </si>
  <si>
    <t>Alimentare: 230 V; Capacitate rezervor: aprox 9.1 Kg; Rezolutie cantar butelie freon +/- 5g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</si>
</sst>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lei-418]"/>
  </numFmts>
  <fonts count="26"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
      <b/>
      <sz val="11"/>
      <color rgb="FFFF0000"/>
      <name val="Trebuchet MS"/>
      <family val="2"/>
    </font>
    <font>
      <b/>
      <sz val="8"/>
      <color theme="1"/>
      <name val="Trebuchet MS"/>
      <family val="2"/>
      <charset val="238"/>
    </font>
    <font>
      <b/>
      <sz val="8"/>
      <name val="Trebuchet MS"/>
      <family val="2"/>
      <charset val="238"/>
    </font>
    <font>
      <sz val="8"/>
      <color theme="1"/>
      <name val="Trebuchet MS"/>
      <family val="2"/>
      <charset val="238"/>
    </font>
    <font>
      <sz val="8"/>
      <color theme="1"/>
      <name val="Trebuchet MS"/>
      <family val="2"/>
    </font>
    <font>
      <sz val="8"/>
      <name val="Trebuchet MS"/>
      <family val="2"/>
    </font>
    <font>
      <sz val="8"/>
      <color rgb="FF000000"/>
      <name val="Trebuchet MS"/>
      <family val="2"/>
    </font>
    <font>
      <sz val="8"/>
      <color theme="1"/>
      <name val="Calibri"/>
      <family val="2"/>
      <scheme val="minor"/>
    </font>
    <font>
      <sz val="8"/>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9">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s>
  <cellStyleXfs count="1">
    <xf numFmtId="0" fontId="0" fillId="0" borderId="0"/>
  </cellStyleXfs>
  <cellXfs count="203">
    <xf numFmtId="0" fontId="0" fillId="0" borderId="0" xfId="0"/>
    <xf numFmtId="0" fontId="3" fillId="0" borderId="0" xfId="0" applyFont="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4" fontId="5" fillId="0" borderId="0" xfId="0" applyNumberFormat="1" applyFont="1" applyFill="1" applyBorder="1"/>
    <xf numFmtId="164" fontId="11" fillId="0" borderId="0" xfId="0" applyNumberFormat="1" applyFont="1"/>
    <xf numFmtId="4" fontId="17" fillId="0" borderId="0" xfId="0" applyNumberFormat="1" applyFont="1" applyFill="1" applyBorder="1"/>
    <xf numFmtId="3" fontId="5" fillId="0" borderId="0" xfId="0" applyNumberFormat="1" applyFont="1" applyFill="1" applyBorder="1"/>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xf numFmtId="0" fontId="18" fillId="3" borderId="28"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8" fillId="3" borderId="15"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18" fillId="3" borderId="29"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22" xfId="0" applyFont="1" applyFill="1" applyBorder="1" applyAlignment="1">
      <alignment horizontal="center" vertical="center"/>
    </xf>
    <xf numFmtId="0" fontId="18" fillId="5" borderId="30" xfId="0" applyFont="1" applyFill="1" applyBorder="1" applyAlignment="1">
      <alignment horizontal="left" vertical="center"/>
    </xf>
    <xf numFmtId="0" fontId="18" fillId="5" borderId="31" xfId="0" applyFont="1" applyFill="1" applyBorder="1" applyAlignment="1">
      <alignment horizontal="left" vertical="center"/>
    </xf>
    <xf numFmtId="0" fontId="20" fillId="5" borderId="23" xfId="0" applyFont="1" applyFill="1" applyBorder="1"/>
    <xf numFmtId="0" fontId="20" fillId="5" borderId="7" xfId="0" applyFont="1" applyFill="1" applyBorder="1"/>
    <xf numFmtId="0" fontId="20" fillId="5" borderId="24" xfId="0" applyFont="1" applyFill="1" applyBorder="1"/>
    <xf numFmtId="0" fontId="21" fillId="0" borderId="18" xfId="0" applyFont="1" applyBorder="1" applyAlignment="1">
      <alignment horizontal="center" vertical="center"/>
    </xf>
    <xf numFmtId="0" fontId="21" fillId="0" borderId="13" xfId="0" applyFont="1" applyBorder="1" applyAlignment="1">
      <alignment vertical="center"/>
    </xf>
    <xf numFmtId="0" fontId="21" fillId="0" borderId="7" xfId="0" applyFont="1" applyBorder="1" applyAlignment="1">
      <alignment vertical="center" wrapText="1"/>
    </xf>
    <xf numFmtId="4" fontId="22" fillId="0" borderId="7" xfId="0" applyNumberFormat="1" applyFont="1" applyFill="1" applyBorder="1" applyAlignment="1">
      <alignment horizontal="center" vertical="center" wrapText="1"/>
    </xf>
    <xf numFmtId="4" fontId="22" fillId="0" borderId="6" xfId="0" applyNumberFormat="1" applyFont="1" applyFill="1" applyBorder="1" applyAlignment="1">
      <alignment horizontal="center" vertical="center" wrapText="1"/>
    </xf>
    <xf numFmtId="4" fontId="22" fillId="0" borderId="6" xfId="0" applyNumberFormat="1" applyFont="1" applyFill="1" applyBorder="1" applyAlignment="1">
      <alignment horizontal="right" vertical="center" wrapText="1"/>
    </xf>
    <xf numFmtId="4" fontId="22" fillId="0" borderId="37" xfId="0" applyNumberFormat="1" applyFont="1" applyFill="1" applyBorder="1" applyAlignment="1">
      <alignment horizontal="right" vertical="center" wrapText="1"/>
    </xf>
    <xf numFmtId="0" fontId="21" fillId="0" borderId="18" xfId="0" applyFont="1" applyBorder="1" applyAlignment="1">
      <alignment vertical="center"/>
    </xf>
    <xf numFmtId="0" fontId="21" fillId="0" borderId="6" xfId="0" applyFont="1" applyBorder="1" applyAlignment="1">
      <alignment vertical="center"/>
    </xf>
    <xf numFmtId="0" fontId="21" fillId="0" borderId="19" xfId="0" applyFont="1" applyBorder="1" applyAlignment="1">
      <alignment vertical="center"/>
    </xf>
    <xf numFmtId="0" fontId="21" fillId="0" borderId="13" xfId="0" applyFont="1" applyBorder="1" applyAlignment="1">
      <alignment vertical="center" wrapText="1"/>
    </xf>
    <xf numFmtId="4" fontId="21" fillId="0" borderId="6" xfId="0" applyNumberFormat="1" applyFont="1" applyBorder="1" applyAlignment="1">
      <alignment vertical="center"/>
    </xf>
    <xf numFmtId="0" fontId="21" fillId="0" borderId="6" xfId="0" applyFont="1" applyBorder="1" applyAlignment="1">
      <alignment vertical="center" wrapText="1"/>
    </xf>
    <xf numFmtId="0" fontId="21" fillId="0" borderId="13" xfId="0" applyFont="1" applyBorder="1" applyAlignment="1">
      <alignment horizontal="left" vertical="center" wrapText="1"/>
    </xf>
    <xf numFmtId="0" fontId="21" fillId="0" borderId="7" xfId="0" applyFont="1" applyBorder="1" applyAlignment="1">
      <alignment horizontal="left" vertical="center" wrapText="1"/>
    </xf>
    <xf numFmtId="4" fontId="22" fillId="0" borderId="37" xfId="0" applyNumberFormat="1" applyFont="1" applyFill="1" applyBorder="1" applyAlignment="1">
      <alignment horizontal="center" vertical="center" wrapText="1"/>
    </xf>
    <xf numFmtId="4" fontId="22" fillId="0" borderId="13" xfId="0" applyNumberFormat="1" applyFont="1" applyFill="1" applyBorder="1" applyAlignment="1">
      <alignment horizontal="right" vertical="center" wrapText="1"/>
    </xf>
    <xf numFmtId="4" fontId="21" fillId="0" borderId="18" xfId="0" applyNumberFormat="1" applyFont="1" applyBorder="1" applyAlignment="1">
      <alignment vertical="center"/>
    </xf>
    <xf numFmtId="0" fontId="21" fillId="0" borderId="13" xfId="0" applyFont="1" applyBorder="1" applyAlignment="1">
      <alignment horizontal="left" vertical="center"/>
    </xf>
    <xf numFmtId="4" fontId="21" fillId="0" borderId="6" xfId="0" applyNumberFormat="1" applyFont="1" applyBorder="1" applyAlignment="1">
      <alignment vertical="center" wrapText="1"/>
    </xf>
    <xf numFmtId="0" fontId="23" fillId="0" borderId="0" xfId="0" applyFont="1" applyAlignment="1">
      <alignment vertical="center" wrapText="1"/>
    </xf>
    <xf numFmtId="0" fontId="18" fillId="6" borderId="4" xfId="0" applyFont="1" applyFill="1" applyBorder="1" applyAlignment="1">
      <alignment horizontal="center"/>
    </xf>
    <xf numFmtId="0" fontId="18" fillId="6" borderId="5" xfId="0" applyFont="1" applyFill="1" applyBorder="1" applyAlignment="1">
      <alignment horizontal="center"/>
    </xf>
    <xf numFmtId="0" fontId="18" fillId="6" borderId="1" xfId="0" applyFont="1" applyFill="1" applyBorder="1" applyAlignment="1">
      <alignment horizontal="center"/>
    </xf>
    <xf numFmtId="4" fontId="19" fillId="6" borderId="12" xfId="0" applyNumberFormat="1" applyFont="1" applyFill="1" applyBorder="1"/>
    <xf numFmtId="4" fontId="19" fillId="6" borderId="9" xfId="0" applyNumberFormat="1" applyFont="1" applyFill="1" applyBorder="1"/>
    <xf numFmtId="4" fontId="19" fillId="6" borderId="38" xfId="0" applyNumberFormat="1" applyFont="1" applyFill="1" applyBorder="1"/>
    <xf numFmtId="4" fontId="19" fillId="6" borderId="1" xfId="0" applyNumberFormat="1" applyFont="1" applyFill="1" applyBorder="1"/>
    <xf numFmtId="0" fontId="18" fillId="2" borderId="3" xfId="0" applyFont="1" applyFill="1" applyBorder="1" applyAlignment="1">
      <alignment horizontal="left" vertical="center"/>
    </xf>
    <xf numFmtId="0" fontId="18" fillId="2" borderId="2" xfId="0" applyFont="1" applyFill="1" applyBorder="1" applyAlignment="1">
      <alignment horizontal="left" vertical="center"/>
    </xf>
    <xf numFmtId="0" fontId="20" fillId="2" borderId="28" xfId="0" applyFont="1" applyFill="1" applyBorder="1"/>
    <xf numFmtId="0" fontId="20" fillId="2" borderId="32" xfId="0" applyFont="1" applyFill="1" applyBorder="1"/>
    <xf numFmtId="0" fontId="20" fillId="2" borderId="33" xfId="0" applyFont="1" applyFill="1" applyBorder="1"/>
    <xf numFmtId="0" fontId="20" fillId="0" borderId="18" xfId="0" applyFont="1" applyBorder="1" applyAlignment="1">
      <alignment horizontal="center" vertical="center"/>
    </xf>
    <xf numFmtId="0" fontId="24" fillId="0" borderId="6" xfId="0" applyFont="1" applyBorder="1" applyAlignment="1">
      <alignment vertical="center"/>
    </xf>
    <xf numFmtId="0" fontId="24" fillId="0" borderId="13" xfId="0" applyFont="1" applyBorder="1" applyAlignment="1">
      <alignment vertical="center"/>
    </xf>
    <xf numFmtId="0" fontId="24" fillId="0" borderId="6" xfId="0" applyFont="1" applyBorder="1" applyAlignment="1">
      <alignment wrapText="1"/>
    </xf>
    <xf numFmtId="4" fontId="25" fillId="0" borderId="6" xfId="0" applyNumberFormat="1" applyFont="1" applyFill="1" applyBorder="1" applyAlignment="1">
      <alignment horizontal="center" vertical="center" wrapText="1"/>
    </xf>
    <xf numFmtId="4" fontId="25" fillId="0" borderId="6" xfId="0" applyNumberFormat="1" applyFont="1" applyFill="1" applyBorder="1" applyAlignment="1">
      <alignment horizontal="right" vertical="center" wrapText="1"/>
    </xf>
    <xf numFmtId="4" fontId="25" fillId="0" borderId="19" xfId="0" applyNumberFormat="1" applyFont="1" applyFill="1" applyBorder="1" applyAlignment="1">
      <alignment horizontal="right" vertical="center" wrapText="1"/>
    </xf>
    <xf numFmtId="0" fontId="20" fillId="0" borderId="18" xfId="0" applyFont="1" applyBorder="1"/>
    <xf numFmtId="0" fontId="20" fillId="0" borderId="6" xfId="0" applyFont="1" applyBorder="1"/>
    <xf numFmtId="0" fontId="20" fillId="0" borderId="19" xfId="0" applyFont="1" applyBorder="1"/>
    <xf numFmtId="0" fontId="20" fillId="0" borderId="23" xfId="0" applyFont="1" applyBorder="1" applyAlignment="1">
      <alignment horizontal="center" vertical="center"/>
    </xf>
    <xf numFmtId="0" fontId="24" fillId="0" borderId="13" xfId="0" applyFont="1" applyBorder="1" applyAlignment="1">
      <alignment vertical="center" wrapText="1"/>
    </xf>
    <xf numFmtId="4" fontId="25" fillId="0" borderId="7" xfId="0" applyNumberFormat="1" applyFont="1" applyFill="1" applyBorder="1" applyAlignment="1">
      <alignment horizontal="center" vertical="center" wrapText="1"/>
    </xf>
    <xf numFmtId="4" fontId="25" fillId="0" borderId="37" xfId="0" applyNumberFormat="1" applyFont="1" applyFill="1" applyBorder="1" applyAlignment="1">
      <alignment horizontal="right" vertical="center" wrapText="1"/>
    </xf>
    <xf numFmtId="0" fontId="20" fillId="0" borderId="23" xfId="0" applyFont="1" applyBorder="1"/>
    <xf numFmtId="4" fontId="20" fillId="0" borderId="7" xfId="0" applyNumberFormat="1" applyFont="1" applyBorder="1"/>
    <xf numFmtId="0" fontId="20" fillId="0" borderId="7" xfId="0" applyFont="1" applyBorder="1"/>
    <xf numFmtId="0" fontId="20" fillId="0" borderId="24" xfId="0" applyFont="1" applyBorder="1"/>
    <xf numFmtId="0" fontId="24" fillId="0" borderId="25" xfId="0" applyFont="1" applyBorder="1" applyAlignment="1">
      <alignment horizontal="left" vertical="center" wrapText="1"/>
    </xf>
    <xf numFmtId="0" fontId="24" fillId="0" borderId="13" xfId="0" applyFont="1" applyBorder="1" applyAlignment="1">
      <alignment horizontal="left" vertical="center" wrapText="1"/>
    </xf>
    <xf numFmtId="4" fontId="25" fillId="0" borderId="7" xfId="0" applyNumberFormat="1" applyFont="1" applyFill="1" applyBorder="1" applyAlignment="1">
      <alignment horizontal="right" vertical="center" wrapText="1"/>
    </xf>
    <xf numFmtId="0" fontId="18" fillId="7" borderId="4" xfId="0" applyFont="1" applyFill="1" applyBorder="1" applyAlignment="1">
      <alignment horizontal="center"/>
    </xf>
    <xf numFmtId="0" fontId="18" fillId="7" borderId="5" xfId="0" applyFont="1" applyFill="1" applyBorder="1" applyAlignment="1">
      <alignment horizontal="center"/>
    </xf>
    <xf numFmtId="0" fontId="18" fillId="7" borderId="1" xfId="0" applyFont="1" applyFill="1" applyBorder="1" applyAlignment="1">
      <alignment horizontal="center"/>
    </xf>
    <xf numFmtId="4" fontId="19" fillId="7" borderId="9" xfId="0" applyNumberFormat="1" applyFont="1" applyFill="1" applyBorder="1"/>
    <xf numFmtId="4" fontId="19" fillId="7" borderId="12" xfId="0" applyNumberFormat="1" applyFont="1" applyFill="1" applyBorder="1"/>
    <xf numFmtId="4" fontId="19" fillId="7" borderId="1" xfId="0" applyNumberFormat="1" applyFont="1" applyFill="1" applyBorder="1"/>
    <xf numFmtId="0" fontId="24" fillId="0" borderId="7" xfId="0" applyFont="1" applyBorder="1" applyAlignment="1">
      <alignment vertical="center" wrapText="1"/>
    </xf>
    <xf numFmtId="0" fontId="24" fillId="0" borderId="6"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7"/>
  <sheetViews>
    <sheetView tabSelected="1" zoomScale="90" zoomScaleNormal="90" workbookViewId="0">
      <pane ySplit="2" topLeftCell="A3" activePane="bottomLeft" state="frozen"/>
      <selection pane="bottomLeft" activeCell="E86" sqref="E86"/>
    </sheetView>
  </sheetViews>
  <sheetFormatPr defaultColWidth="9.109375" defaultRowHeight="14.4" x14ac:dyDescent="0.3"/>
  <cols>
    <col min="1" max="1" width="4.6640625" style="2" customWidth="1"/>
    <col min="2" max="2" width="22.109375" style="2" customWidth="1"/>
    <col min="3" max="3" width="21.109375" style="2" customWidth="1"/>
    <col min="4" max="4" width="38.5546875" style="2" customWidth="1"/>
    <col min="5" max="5" width="10.21875" style="23" customWidth="1"/>
    <col min="6" max="6" width="6.6640625" style="24" customWidth="1"/>
    <col min="7" max="7" width="7.21875" style="23" customWidth="1"/>
    <col min="8" max="8" width="7.33203125" style="25" customWidth="1"/>
    <col min="9" max="9" width="5.5546875" style="25" customWidth="1"/>
    <col min="10" max="10" width="8.88671875" style="25" customWidth="1"/>
    <col min="11" max="11" width="9.109375" style="25" customWidth="1"/>
    <col min="12" max="12" width="12.77734375" style="2" customWidth="1"/>
    <col min="13" max="13" width="12.88671875" style="2" customWidth="1"/>
    <col min="14" max="14" width="12.5546875" style="2" customWidth="1"/>
    <col min="15" max="15" width="11.33203125" style="2" customWidth="1"/>
    <col min="16" max="16" width="11.109375" style="2" customWidth="1"/>
    <col min="17" max="17" width="11.33203125" style="2" customWidth="1"/>
    <col min="18" max="18" width="11.21875" style="2" customWidth="1"/>
    <col min="19" max="19" width="10.44140625" style="2" customWidth="1"/>
    <col min="20" max="20" width="11.77734375" style="2" customWidth="1"/>
    <col min="21" max="21" width="12.88671875" style="2" customWidth="1"/>
    <col min="22" max="22" width="11.77734375" style="2" customWidth="1"/>
    <col min="23" max="23" width="11.109375" style="2" customWidth="1"/>
    <col min="24" max="16384" width="9.109375" style="2"/>
  </cols>
  <sheetData>
    <row r="1" spans="1:23" ht="24" customHeight="1" x14ac:dyDescent="0.3">
      <c r="A1" s="122" t="s">
        <v>48</v>
      </c>
      <c r="B1" s="123" t="s">
        <v>26</v>
      </c>
      <c r="C1" s="123" t="s">
        <v>51</v>
      </c>
      <c r="D1" s="124" t="s">
        <v>27</v>
      </c>
      <c r="E1" s="125" t="s">
        <v>31</v>
      </c>
      <c r="F1" s="125" t="s">
        <v>30</v>
      </c>
      <c r="G1" s="125" t="s">
        <v>29</v>
      </c>
      <c r="H1" s="125" t="s">
        <v>28</v>
      </c>
      <c r="I1" s="125" t="s">
        <v>32</v>
      </c>
      <c r="J1" s="125" t="s">
        <v>33</v>
      </c>
      <c r="K1" s="125" t="s">
        <v>34</v>
      </c>
      <c r="L1" s="126" t="s">
        <v>58</v>
      </c>
      <c r="M1" s="127"/>
      <c r="N1" s="127"/>
      <c r="O1" s="127"/>
      <c r="P1" s="127"/>
      <c r="Q1" s="127"/>
      <c r="R1" s="127"/>
      <c r="S1" s="127"/>
      <c r="T1" s="127"/>
      <c r="U1" s="127"/>
      <c r="V1" s="127"/>
      <c r="W1" s="128"/>
    </row>
    <row r="2" spans="1:23" ht="27" customHeight="1" thickBot="1" x14ac:dyDescent="0.35">
      <c r="A2" s="129"/>
      <c r="B2" s="130"/>
      <c r="C2" s="130"/>
      <c r="D2" s="131"/>
      <c r="E2" s="132"/>
      <c r="F2" s="132"/>
      <c r="G2" s="132"/>
      <c r="H2" s="132"/>
      <c r="I2" s="132"/>
      <c r="J2" s="132"/>
      <c r="K2" s="132"/>
      <c r="L2" s="133" t="s">
        <v>35</v>
      </c>
      <c r="M2" s="134" t="s">
        <v>36</v>
      </c>
      <c r="N2" s="134" t="s">
        <v>37</v>
      </c>
      <c r="O2" s="134" t="s">
        <v>38</v>
      </c>
      <c r="P2" s="134" t="s">
        <v>39</v>
      </c>
      <c r="Q2" s="134" t="s">
        <v>40</v>
      </c>
      <c r="R2" s="134" t="s">
        <v>41</v>
      </c>
      <c r="S2" s="134" t="s">
        <v>42</v>
      </c>
      <c r="T2" s="134" t="s">
        <v>43</v>
      </c>
      <c r="U2" s="134" t="s">
        <v>44</v>
      </c>
      <c r="V2" s="134" t="s">
        <v>45</v>
      </c>
      <c r="W2" s="135" t="s">
        <v>46</v>
      </c>
    </row>
    <row r="3" spans="1:23" ht="15.75" customHeight="1" x14ac:dyDescent="0.3">
      <c r="A3" s="136" t="s">
        <v>55</v>
      </c>
      <c r="B3" s="137"/>
      <c r="C3" s="137"/>
      <c r="D3" s="137"/>
      <c r="E3" s="137"/>
      <c r="F3" s="137"/>
      <c r="G3" s="137"/>
      <c r="H3" s="137"/>
      <c r="I3" s="137"/>
      <c r="J3" s="137"/>
      <c r="K3" s="137"/>
      <c r="L3" s="138"/>
      <c r="M3" s="139"/>
      <c r="N3" s="139"/>
      <c r="O3" s="139"/>
      <c r="P3" s="139"/>
      <c r="Q3" s="139"/>
      <c r="R3" s="139"/>
      <c r="S3" s="139"/>
      <c r="T3" s="139"/>
      <c r="U3" s="139"/>
      <c r="V3" s="139"/>
      <c r="W3" s="140"/>
    </row>
    <row r="4" spans="1:23" x14ac:dyDescent="0.3">
      <c r="A4" s="141">
        <v>1</v>
      </c>
      <c r="B4" s="142" t="s">
        <v>61</v>
      </c>
      <c r="C4" s="142" t="s">
        <v>62</v>
      </c>
      <c r="D4" s="143" t="s">
        <v>1</v>
      </c>
      <c r="E4" s="144" t="s">
        <v>111</v>
      </c>
      <c r="F4" s="145" t="s">
        <v>63</v>
      </c>
      <c r="G4" s="145">
        <v>12</v>
      </c>
      <c r="H4" s="146">
        <v>1300</v>
      </c>
      <c r="I4" s="146"/>
      <c r="J4" s="146">
        <f>G4*H4</f>
        <v>15600</v>
      </c>
      <c r="K4" s="147">
        <f>G4*(H4+I4)</f>
        <v>15600</v>
      </c>
      <c r="L4" s="148">
        <v>1300</v>
      </c>
      <c r="M4" s="149">
        <v>1300</v>
      </c>
      <c r="N4" s="149">
        <v>1300</v>
      </c>
      <c r="O4" s="149">
        <v>1300</v>
      </c>
      <c r="P4" s="149">
        <v>1300</v>
      </c>
      <c r="Q4" s="149">
        <v>1300</v>
      </c>
      <c r="R4" s="149">
        <v>1300</v>
      </c>
      <c r="S4" s="149">
        <v>1300</v>
      </c>
      <c r="T4" s="149">
        <v>1300</v>
      </c>
      <c r="U4" s="149">
        <v>1300</v>
      </c>
      <c r="V4" s="149">
        <v>1300</v>
      </c>
      <c r="W4" s="150">
        <v>1300</v>
      </c>
    </row>
    <row r="5" spans="1:23" ht="56.4" customHeight="1" x14ac:dyDescent="0.3">
      <c r="A5" s="141">
        <f>A4+1</f>
        <v>2</v>
      </c>
      <c r="B5" s="151" t="s">
        <v>64</v>
      </c>
      <c r="C5" s="142" t="s">
        <v>62</v>
      </c>
      <c r="D5" s="143" t="s">
        <v>2</v>
      </c>
      <c r="E5" s="144" t="s">
        <v>111</v>
      </c>
      <c r="F5" s="145" t="s">
        <v>63</v>
      </c>
      <c r="G5" s="145">
        <v>12</v>
      </c>
      <c r="H5" s="146"/>
      <c r="I5" s="146"/>
      <c r="J5" s="146">
        <f t="shared" ref="J5" si="0">G5*H5</f>
        <v>0</v>
      </c>
      <c r="K5" s="147">
        <f t="shared" ref="K5" si="1">G5*(H5+I5)</f>
        <v>0</v>
      </c>
      <c r="L5" s="148">
        <v>892</v>
      </c>
      <c r="M5" s="149">
        <v>892</v>
      </c>
      <c r="N5" s="149">
        <v>892</v>
      </c>
      <c r="O5" s="149">
        <v>892</v>
      </c>
      <c r="P5" s="149">
        <v>892</v>
      </c>
      <c r="Q5" s="149">
        <v>892</v>
      </c>
      <c r="R5" s="149">
        <v>892</v>
      </c>
      <c r="S5" s="149">
        <v>892</v>
      </c>
      <c r="T5" s="149">
        <v>892</v>
      </c>
      <c r="U5" s="149">
        <v>892</v>
      </c>
      <c r="V5" s="149">
        <v>892</v>
      </c>
      <c r="W5" s="150">
        <v>892</v>
      </c>
    </row>
    <row r="6" spans="1:23" x14ac:dyDescent="0.3">
      <c r="A6" s="141">
        <f t="shared" ref="A6:A8" si="2">A5+1</f>
        <v>3</v>
      </c>
      <c r="B6" s="142" t="s">
        <v>65</v>
      </c>
      <c r="C6" s="142" t="s">
        <v>216</v>
      </c>
      <c r="D6" s="143" t="s">
        <v>1</v>
      </c>
      <c r="E6" s="144" t="s">
        <v>111</v>
      </c>
      <c r="F6" s="145" t="s">
        <v>63</v>
      </c>
      <c r="G6" s="145">
        <v>9</v>
      </c>
      <c r="H6" s="146">
        <v>1300</v>
      </c>
      <c r="I6" s="146"/>
      <c r="J6" s="146">
        <f>G6*H6</f>
        <v>11700</v>
      </c>
      <c r="K6" s="147">
        <f>G6*(H6+I6)</f>
        <v>11700</v>
      </c>
      <c r="L6" s="148"/>
      <c r="M6" s="149"/>
      <c r="N6" s="149"/>
      <c r="O6" s="149">
        <v>1300</v>
      </c>
      <c r="P6" s="149">
        <v>1300</v>
      </c>
      <c r="Q6" s="149">
        <v>1300</v>
      </c>
      <c r="R6" s="149">
        <v>1300</v>
      </c>
      <c r="S6" s="149">
        <v>1300</v>
      </c>
      <c r="T6" s="149">
        <v>1300</v>
      </c>
      <c r="U6" s="149">
        <v>1300</v>
      </c>
      <c r="V6" s="149">
        <v>1300</v>
      </c>
      <c r="W6" s="150">
        <v>1300</v>
      </c>
    </row>
    <row r="7" spans="1:23" ht="38.4" customHeight="1" x14ac:dyDescent="0.3">
      <c r="A7" s="141">
        <f t="shared" si="2"/>
        <v>4</v>
      </c>
      <c r="B7" s="151" t="s">
        <v>66</v>
      </c>
      <c r="C7" s="142" t="s">
        <v>216</v>
      </c>
      <c r="D7" s="143" t="s">
        <v>2</v>
      </c>
      <c r="E7" s="144" t="s">
        <v>111</v>
      </c>
      <c r="F7" s="145" t="s">
        <v>63</v>
      </c>
      <c r="G7" s="145">
        <v>9</v>
      </c>
      <c r="H7" s="146">
        <v>892</v>
      </c>
      <c r="I7" s="146"/>
      <c r="J7" s="146">
        <f t="shared" ref="J7" si="3">G7*H7</f>
        <v>8028</v>
      </c>
      <c r="K7" s="147">
        <f t="shared" ref="K7" si="4">G7*(H7+I7)</f>
        <v>8028</v>
      </c>
      <c r="L7" s="148"/>
      <c r="M7" s="152"/>
      <c r="N7" s="149"/>
      <c r="O7" s="149">
        <v>892</v>
      </c>
      <c r="P7" s="149">
        <v>892</v>
      </c>
      <c r="Q7" s="149">
        <v>892</v>
      </c>
      <c r="R7" s="149">
        <v>892</v>
      </c>
      <c r="S7" s="149">
        <v>892</v>
      </c>
      <c r="T7" s="149">
        <v>892</v>
      </c>
      <c r="U7" s="149">
        <v>892</v>
      </c>
      <c r="V7" s="149">
        <v>892</v>
      </c>
      <c r="W7" s="150">
        <v>892</v>
      </c>
    </row>
    <row r="8" spans="1:23" ht="57" customHeight="1" x14ac:dyDescent="0.3">
      <c r="A8" s="141">
        <f t="shared" si="2"/>
        <v>5</v>
      </c>
      <c r="B8" s="153" t="s">
        <v>161</v>
      </c>
      <c r="C8" s="154" t="s">
        <v>162</v>
      </c>
      <c r="D8" s="155" t="s">
        <v>5</v>
      </c>
      <c r="E8" s="144" t="s">
        <v>111</v>
      </c>
      <c r="F8" s="145" t="s">
        <v>69</v>
      </c>
      <c r="G8" s="156">
        <v>1</v>
      </c>
      <c r="H8" s="153">
        <v>120.48</v>
      </c>
      <c r="I8" s="157">
        <f>H8*19%</f>
        <v>22.891200000000001</v>
      </c>
      <c r="J8" s="146">
        <f>G8*H8</f>
        <v>120.48</v>
      </c>
      <c r="K8" s="146">
        <f>J8*119%</f>
        <v>143.37119999999999</v>
      </c>
      <c r="L8" s="158">
        <f>K8</f>
        <v>143.37119999999999</v>
      </c>
      <c r="M8" s="149"/>
      <c r="N8" s="149"/>
      <c r="O8" s="149"/>
      <c r="P8" s="149"/>
      <c r="Q8" s="149"/>
      <c r="R8" s="149"/>
      <c r="S8" s="149"/>
      <c r="T8" s="149"/>
      <c r="U8" s="149"/>
      <c r="V8" s="149"/>
      <c r="W8" s="150"/>
    </row>
    <row r="9" spans="1:23" ht="64.2" customHeight="1" x14ac:dyDescent="0.3">
      <c r="A9" s="141">
        <f t="shared" ref="A9:A67" si="5">A8+1</f>
        <v>6</v>
      </c>
      <c r="B9" s="153" t="s">
        <v>113</v>
      </c>
      <c r="C9" s="154" t="s">
        <v>264</v>
      </c>
      <c r="D9" s="155" t="s">
        <v>5</v>
      </c>
      <c r="E9" s="144" t="s">
        <v>111</v>
      </c>
      <c r="F9" s="145" t="s">
        <v>69</v>
      </c>
      <c r="G9" s="156">
        <v>1</v>
      </c>
      <c r="H9" s="153">
        <v>91.93</v>
      </c>
      <c r="I9" s="157">
        <f t="shared" ref="I9:I70" si="6">H9*19%</f>
        <v>17.466700000000003</v>
      </c>
      <c r="J9" s="146">
        <f t="shared" ref="J9:J70" si="7">G9*H9</f>
        <v>91.93</v>
      </c>
      <c r="K9" s="146">
        <f t="shared" ref="K9:K70" si="8">J9*119%</f>
        <v>109.39670000000001</v>
      </c>
      <c r="L9" s="158">
        <f t="shared" ref="L9:L70" si="9">K9</f>
        <v>109.39670000000001</v>
      </c>
      <c r="M9" s="149"/>
      <c r="N9" s="149"/>
      <c r="O9" s="149"/>
      <c r="P9" s="149"/>
      <c r="Q9" s="149"/>
      <c r="R9" s="149"/>
      <c r="S9" s="149"/>
      <c r="T9" s="149"/>
      <c r="U9" s="149"/>
      <c r="V9" s="149"/>
      <c r="W9" s="150"/>
    </row>
    <row r="10" spans="1:23" ht="62.4" customHeight="1" x14ac:dyDescent="0.3">
      <c r="A10" s="141">
        <f t="shared" si="5"/>
        <v>7</v>
      </c>
      <c r="B10" s="153" t="s">
        <v>114</v>
      </c>
      <c r="C10" s="154" t="s">
        <v>167</v>
      </c>
      <c r="D10" s="155" t="s">
        <v>5</v>
      </c>
      <c r="E10" s="144" t="s">
        <v>111</v>
      </c>
      <c r="F10" s="145" t="s">
        <v>69</v>
      </c>
      <c r="G10" s="156">
        <v>1</v>
      </c>
      <c r="H10" s="153">
        <v>72.599999999999994</v>
      </c>
      <c r="I10" s="157">
        <f t="shared" si="6"/>
        <v>13.793999999999999</v>
      </c>
      <c r="J10" s="146">
        <f t="shared" si="7"/>
        <v>72.599999999999994</v>
      </c>
      <c r="K10" s="146">
        <f t="shared" si="8"/>
        <v>86.393999999999991</v>
      </c>
      <c r="L10" s="158">
        <f t="shared" si="9"/>
        <v>86.393999999999991</v>
      </c>
      <c r="M10" s="149"/>
      <c r="N10" s="149"/>
      <c r="O10" s="149"/>
      <c r="P10" s="149"/>
      <c r="Q10" s="149"/>
      <c r="R10" s="149"/>
      <c r="S10" s="149"/>
      <c r="T10" s="149"/>
      <c r="U10" s="149"/>
      <c r="V10" s="149"/>
      <c r="W10" s="150"/>
    </row>
    <row r="11" spans="1:23" ht="56.4" customHeight="1" x14ac:dyDescent="0.3">
      <c r="A11" s="141">
        <f t="shared" si="5"/>
        <v>8</v>
      </c>
      <c r="B11" s="153" t="s">
        <v>163</v>
      </c>
      <c r="C11" s="154" t="s">
        <v>164</v>
      </c>
      <c r="D11" s="155" t="s">
        <v>5</v>
      </c>
      <c r="E11" s="144" t="s">
        <v>111</v>
      </c>
      <c r="F11" s="145" t="s">
        <v>69</v>
      </c>
      <c r="G11" s="156">
        <v>1</v>
      </c>
      <c r="H11" s="153">
        <v>498</v>
      </c>
      <c r="I11" s="157">
        <f t="shared" si="6"/>
        <v>94.62</v>
      </c>
      <c r="J11" s="146">
        <f t="shared" si="7"/>
        <v>498</v>
      </c>
      <c r="K11" s="146">
        <f t="shared" si="8"/>
        <v>592.62</v>
      </c>
      <c r="L11" s="158">
        <f t="shared" si="9"/>
        <v>592.62</v>
      </c>
      <c r="M11" s="149"/>
      <c r="N11" s="149"/>
      <c r="O11" s="149"/>
      <c r="P11" s="149"/>
      <c r="Q11" s="149"/>
      <c r="R11" s="149"/>
      <c r="S11" s="149"/>
      <c r="T11" s="149"/>
      <c r="U11" s="149"/>
      <c r="V11" s="149"/>
      <c r="W11" s="150"/>
    </row>
    <row r="12" spans="1:23" ht="61.2" customHeight="1" x14ac:dyDescent="0.3">
      <c r="A12" s="141">
        <f t="shared" si="5"/>
        <v>9</v>
      </c>
      <c r="B12" s="153" t="s">
        <v>165</v>
      </c>
      <c r="C12" s="154" t="s">
        <v>166</v>
      </c>
      <c r="D12" s="155" t="s">
        <v>5</v>
      </c>
      <c r="E12" s="144" t="s">
        <v>111</v>
      </c>
      <c r="F12" s="145" t="s">
        <v>69</v>
      </c>
      <c r="G12" s="156">
        <v>1</v>
      </c>
      <c r="H12" s="153">
        <v>458.83</v>
      </c>
      <c r="I12" s="157">
        <f t="shared" si="6"/>
        <v>87.177700000000002</v>
      </c>
      <c r="J12" s="146">
        <f t="shared" si="7"/>
        <v>458.83</v>
      </c>
      <c r="K12" s="146">
        <f t="shared" si="8"/>
        <v>546.0077</v>
      </c>
      <c r="L12" s="158">
        <f t="shared" si="9"/>
        <v>546.0077</v>
      </c>
      <c r="M12" s="149"/>
      <c r="N12" s="149"/>
      <c r="O12" s="149"/>
      <c r="P12" s="149"/>
      <c r="Q12" s="149"/>
      <c r="R12" s="149"/>
      <c r="S12" s="149"/>
      <c r="T12" s="149"/>
      <c r="U12" s="149"/>
      <c r="V12" s="149"/>
      <c r="W12" s="150"/>
    </row>
    <row r="13" spans="1:23" ht="84" customHeight="1" x14ac:dyDescent="0.3">
      <c r="A13" s="141">
        <f t="shared" si="5"/>
        <v>10</v>
      </c>
      <c r="B13" s="153" t="s">
        <v>115</v>
      </c>
      <c r="C13" s="154" t="s">
        <v>168</v>
      </c>
      <c r="D13" s="155" t="s">
        <v>5</v>
      </c>
      <c r="E13" s="144" t="s">
        <v>111</v>
      </c>
      <c r="F13" s="145" t="s">
        <v>69</v>
      </c>
      <c r="G13" s="156">
        <v>1</v>
      </c>
      <c r="H13" s="153">
        <v>361.35</v>
      </c>
      <c r="I13" s="157">
        <f t="shared" si="6"/>
        <v>68.656500000000008</v>
      </c>
      <c r="J13" s="146">
        <f t="shared" si="7"/>
        <v>361.35</v>
      </c>
      <c r="K13" s="146">
        <f t="shared" si="8"/>
        <v>430.00650000000002</v>
      </c>
      <c r="L13" s="158">
        <f t="shared" si="9"/>
        <v>430.00650000000002</v>
      </c>
      <c r="M13" s="149"/>
      <c r="N13" s="149"/>
      <c r="O13" s="149"/>
      <c r="P13" s="149"/>
      <c r="Q13" s="149"/>
      <c r="R13" s="149"/>
      <c r="S13" s="149"/>
      <c r="T13" s="149"/>
      <c r="U13" s="149"/>
      <c r="V13" s="149"/>
      <c r="W13" s="150"/>
    </row>
    <row r="14" spans="1:23" ht="61.8" customHeight="1" x14ac:dyDescent="0.3">
      <c r="A14" s="141">
        <f t="shared" si="5"/>
        <v>11</v>
      </c>
      <c r="B14" s="153" t="s">
        <v>116</v>
      </c>
      <c r="C14" s="159" t="s">
        <v>169</v>
      </c>
      <c r="D14" s="155" t="s">
        <v>5</v>
      </c>
      <c r="E14" s="144" t="s">
        <v>111</v>
      </c>
      <c r="F14" s="145" t="s">
        <v>69</v>
      </c>
      <c r="G14" s="156">
        <v>1</v>
      </c>
      <c r="H14" s="153">
        <v>445</v>
      </c>
      <c r="I14" s="157">
        <f t="shared" si="6"/>
        <v>84.55</v>
      </c>
      <c r="J14" s="146">
        <f t="shared" si="7"/>
        <v>445</v>
      </c>
      <c r="K14" s="146">
        <f t="shared" si="8"/>
        <v>529.54999999999995</v>
      </c>
      <c r="L14" s="158">
        <f t="shared" si="9"/>
        <v>529.54999999999995</v>
      </c>
      <c r="M14" s="149"/>
      <c r="N14" s="149"/>
      <c r="O14" s="149"/>
      <c r="P14" s="149"/>
      <c r="Q14" s="149"/>
      <c r="R14" s="149"/>
      <c r="S14" s="149"/>
      <c r="T14" s="149"/>
      <c r="U14" s="149"/>
      <c r="V14" s="149"/>
      <c r="W14" s="150"/>
    </row>
    <row r="15" spans="1:23" ht="60" customHeight="1" x14ac:dyDescent="0.3">
      <c r="A15" s="141">
        <f t="shared" si="5"/>
        <v>12</v>
      </c>
      <c r="B15" s="153" t="s">
        <v>118</v>
      </c>
      <c r="C15" s="154" t="s">
        <v>223</v>
      </c>
      <c r="D15" s="155" t="s">
        <v>5</v>
      </c>
      <c r="E15" s="144" t="s">
        <v>111</v>
      </c>
      <c r="F15" s="145" t="s">
        <v>69</v>
      </c>
      <c r="G15" s="156">
        <v>1</v>
      </c>
      <c r="H15" s="153">
        <v>156.06</v>
      </c>
      <c r="I15" s="157">
        <f t="shared" si="6"/>
        <v>29.651400000000002</v>
      </c>
      <c r="J15" s="146">
        <f t="shared" si="7"/>
        <v>156.06</v>
      </c>
      <c r="K15" s="146">
        <f t="shared" si="8"/>
        <v>185.7114</v>
      </c>
      <c r="L15" s="158">
        <f t="shared" si="9"/>
        <v>185.7114</v>
      </c>
      <c r="M15" s="149"/>
      <c r="N15" s="149"/>
      <c r="O15" s="149"/>
      <c r="P15" s="149"/>
      <c r="Q15" s="149"/>
      <c r="R15" s="149"/>
      <c r="S15" s="149"/>
      <c r="T15" s="149"/>
      <c r="U15" s="149"/>
      <c r="V15" s="149"/>
      <c r="W15" s="150"/>
    </row>
    <row r="16" spans="1:23" ht="60.6" customHeight="1" x14ac:dyDescent="0.3">
      <c r="A16" s="141">
        <f t="shared" si="5"/>
        <v>13</v>
      </c>
      <c r="B16" s="153" t="s">
        <v>117</v>
      </c>
      <c r="C16" s="154" t="s">
        <v>265</v>
      </c>
      <c r="D16" s="155" t="s">
        <v>5</v>
      </c>
      <c r="E16" s="144" t="s">
        <v>111</v>
      </c>
      <c r="F16" s="145" t="s">
        <v>69</v>
      </c>
      <c r="G16" s="156">
        <v>1</v>
      </c>
      <c r="H16" s="153">
        <v>59</v>
      </c>
      <c r="I16" s="157">
        <f t="shared" si="6"/>
        <v>11.21</v>
      </c>
      <c r="J16" s="146">
        <f t="shared" si="7"/>
        <v>59</v>
      </c>
      <c r="K16" s="146">
        <f t="shared" si="8"/>
        <v>70.209999999999994</v>
      </c>
      <c r="L16" s="158">
        <f t="shared" si="9"/>
        <v>70.209999999999994</v>
      </c>
      <c r="M16" s="149"/>
      <c r="N16" s="149"/>
      <c r="O16" s="149"/>
      <c r="P16" s="149"/>
      <c r="Q16" s="149"/>
      <c r="R16" s="149"/>
      <c r="S16" s="149"/>
      <c r="T16" s="149"/>
      <c r="U16" s="149"/>
      <c r="V16" s="149"/>
      <c r="W16" s="150"/>
    </row>
    <row r="17" spans="1:23" ht="64.2" customHeight="1" x14ac:dyDescent="0.3">
      <c r="A17" s="141">
        <f t="shared" si="5"/>
        <v>14</v>
      </c>
      <c r="B17" s="153" t="s">
        <v>170</v>
      </c>
      <c r="C17" s="154" t="s">
        <v>171</v>
      </c>
      <c r="D17" s="155" t="s">
        <v>5</v>
      </c>
      <c r="E17" s="144" t="s">
        <v>111</v>
      </c>
      <c r="F17" s="145" t="s">
        <v>69</v>
      </c>
      <c r="G17" s="156">
        <v>1</v>
      </c>
      <c r="H17" s="153">
        <v>255</v>
      </c>
      <c r="I17" s="157">
        <f t="shared" si="6"/>
        <v>48.45</v>
      </c>
      <c r="J17" s="146">
        <f t="shared" si="7"/>
        <v>255</v>
      </c>
      <c r="K17" s="146">
        <f t="shared" si="8"/>
        <v>303.45</v>
      </c>
      <c r="L17" s="158">
        <f t="shared" si="9"/>
        <v>303.45</v>
      </c>
      <c r="M17" s="149"/>
      <c r="N17" s="149"/>
      <c r="O17" s="149"/>
      <c r="P17" s="149"/>
      <c r="Q17" s="149"/>
      <c r="R17" s="149"/>
      <c r="S17" s="149"/>
      <c r="T17" s="149"/>
      <c r="U17" s="149"/>
      <c r="V17" s="149"/>
      <c r="W17" s="150"/>
    </row>
    <row r="18" spans="1:23" ht="63" customHeight="1" x14ac:dyDescent="0.3">
      <c r="A18" s="141">
        <f t="shared" si="5"/>
        <v>15</v>
      </c>
      <c r="B18" s="153" t="s">
        <v>172</v>
      </c>
      <c r="C18" s="154" t="s">
        <v>224</v>
      </c>
      <c r="D18" s="155" t="s">
        <v>5</v>
      </c>
      <c r="E18" s="144" t="s">
        <v>111</v>
      </c>
      <c r="F18" s="145" t="s">
        <v>69</v>
      </c>
      <c r="G18" s="156">
        <v>1</v>
      </c>
      <c r="H18" s="153">
        <v>255</v>
      </c>
      <c r="I18" s="157">
        <f t="shared" si="6"/>
        <v>48.45</v>
      </c>
      <c r="J18" s="146">
        <f t="shared" si="7"/>
        <v>255</v>
      </c>
      <c r="K18" s="146">
        <f t="shared" si="8"/>
        <v>303.45</v>
      </c>
      <c r="L18" s="158">
        <f t="shared" si="9"/>
        <v>303.45</v>
      </c>
      <c r="M18" s="149"/>
      <c r="N18" s="149"/>
      <c r="O18" s="149"/>
      <c r="P18" s="149"/>
      <c r="Q18" s="149"/>
      <c r="R18" s="149"/>
      <c r="S18" s="149"/>
      <c r="T18" s="149"/>
      <c r="U18" s="149"/>
      <c r="V18" s="149"/>
      <c r="W18" s="150"/>
    </row>
    <row r="19" spans="1:23" ht="88.8" customHeight="1" x14ac:dyDescent="0.3">
      <c r="A19" s="141">
        <f t="shared" si="5"/>
        <v>16</v>
      </c>
      <c r="B19" s="153" t="s">
        <v>173</v>
      </c>
      <c r="C19" s="154" t="s">
        <v>174</v>
      </c>
      <c r="D19" s="155" t="s">
        <v>5</v>
      </c>
      <c r="E19" s="144" t="s">
        <v>111</v>
      </c>
      <c r="F19" s="145" t="s">
        <v>69</v>
      </c>
      <c r="G19" s="156">
        <v>1</v>
      </c>
      <c r="H19" s="153">
        <v>140.35</v>
      </c>
      <c r="I19" s="157">
        <f t="shared" si="6"/>
        <v>26.666499999999999</v>
      </c>
      <c r="J19" s="146">
        <f t="shared" si="7"/>
        <v>140.35</v>
      </c>
      <c r="K19" s="146">
        <f t="shared" si="8"/>
        <v>167.01649999999998</v>
      </c>
      <c r="L19" s="158">
        <f t="shared" si="9"/>
        <v>167.01649999999998</v>
      </c>
      <c r="M19" s="149"/>
      <c r="N19" s="149"/>
      <c r="O19" s="149"/>
      <c r="P19" s="149"/>
      <c r="Q19" s="149"/>
      <c r="R19" s="149"/>
      <c r="S19" s="149"/>
      <c r="T19" s="149"/>
      <c r="U19" s="149"/>
      <c r="V19" s="149"/>
      <c r="W19" s="150"/>
    </row>
    <row r="20" spans="1:23" ht="73.8" customHeight="1" x14ac:dyDescent="0.3">
      <c r="A20" s="141">
        <f t="shared" si="5"/>
        <v>17</v>
      </c>
      <c r="B20" s="153" t="s">
        <v>119</v>
      </c>
      <c r="C20" s="154" t="s">
        <v>225</v>
      </c>
      <c r="D20" s="155" t="s">
        <v>5</v>
      </c>
      <c r="E20" s="144" t="s">
        <v>111</v>
      </c>
      <c r="F20" s="145" t="s">
        <v>69</v>
      </c>
      <c r="G20" s="156">
        <v>1</v>
      </c>
      <c r="H20" s="153">
        <v>44.54</v>
      </c>
      <c r="I20" s="157">
        <f t="shared" si="6"/>
        <v>8.4626000000000001</v>
      </c>
      <c r="J20" s="146">
        <f t="shared" si="7"/>
        <v>44.54</v>
      </c>
      <c r="K20" s="146">
        <f t="shared" si="8"/>
        <v>53.002599999999994</v>
      </c>
      <c r="L20" s="158">
        <f t="shared" si="9"/>
        <v>53.002599999999994</v>
      </c>
      <c r="M20" s="149"/>
      <c r="N20" s="149"/>
      <c r="O20" s="149"/>
      <c r="P20" s="149"/>
      <c r="Q20" s="149"/>
      <c r="R20" s="149"/>
      <c r="S20" s="149"/>
      <c r="T20" s="149"/>
      <c r="U20" s="149"/>
      <c r="V20" s="149"/>
      <c r="W20" s="150"/>
    </row>
    <row r="21" spans="1:23" ht="61.8" customHeight="1" x14ac:dyDescent="0.3">
      <c r="A21" s="141">
        <f t="shared" si="5"/>
        <v>18</v>
      </c>
      <c r="B21" s="153" t="s">
        <v>120</v>
      </c>
      <c r="C21" s="154" t="s">
        <v>175</v>
      </c>
      <c r="D21" s="155" t="s">
        <v>5</v>
      </c>
      <c r="E21" s="144" t="s">
        <v>111</v>
      </c>
      <c r="F21" s="145" t="s">
        <v>69</v>
      </c>
      <c r="G21" s="156">
        <v>1</v>
      </c>
      <c r="H21" s="153">
        <v>334.46</v>
      </c>
      <c r="I21" s="157">
        <f t="shared" si="6"/>
        <v>63.547399999999996</v>
      </c>
      <c r="J21" s="146">
        <f t="shared" si="7"/>
        <v>334.46</v>
      </c>
      <c r="K21" s="146">
        <f t="shared" si="8"/>
        <v>398.00739999999996</v>
      </c>
      <c r="L21" s="158">
        <f t="shared" si="9"/>
        <v>398.00739999999996</v>
      </c>
      <c r="M21" s="149"/>
      <c r="N21" s="149"/>
      <c r="O21" s="149"/>
      <c r="P21" s="149"/>
      <c r="Q21" s="149"/>
      <c r="R21" s="149"/>
      <c r="S21" s="149"/>
      <c r="T21" s="149"/>
      <c r="U21" s="149"/>
      <c r="V21" s="149"/>
      <c r="W21" s="150"/>
    </row>
    <row r="22" spans="1:23" ht="75" customHeight="1" x14ac:dyDescent="0.3">
      <c r="A22" s="141">
        <f t="shared" si="5"/>
        <v>19</v>
      </c>
      <c r="B22" s="153" t="s">
        <v>121</v>
      </c>
      <c r="C22" s="154" t="s">
        <v>176</v>
      </c>
      <c r="D22" s="155" t="s">
        <v>5</v>
      </c>
      <c r="E22" s="144" t="s">
        <v>111</v>
      </c>
      <c r="F22" s="145" t="s">
        <v>69</v>
      </c>
      <c r="G22" s="156">
        <v>1</v>
      </c>
      <c r="H22" s="153">
        <v>99.17</v>
      </c>
      <c r="I22" s="157">
        <f t="shared" si="6"/>
        <v>18.842300000000002</v>
      </c>
      <c r="J22" s="146">
        <f t="shared" si="7"/>
        <v>99.17</v>
      </c>
      <c r="K22" s="146">
        <f t="shared" si="8"/>
        <v>118.0123</v>
      </c>
      <c r="L22" s="158">
        <f t="shared" si="9"/>
        <v>118.0123</v>
      </c>
      <c r="M22" s="149"/>
      <c r="N22" s="149"/>
      <c r="O22" s="149"/>
      <c r="P22" s="149"/>
      <c r="Q22" s="149"/>
      <c r="R22" s="149"/>
      <c r="S22" s="149"/>
      <c r="T22" s="149"/>
      <c r="U22" s="149"/>
      <c r="V22" s="149"/>
      <c r="W22" s="150"/>
    </row>
    <row r="23" spans="1:23" ht="100.8" customHeight="1" x14ac:dyDescent="0.3">
      <c r="A23" s="141">
        <f t="shared" si="5"/>
        <v>20</v>
      </c>
      <c r="B23" s="153" t="s">
        <v>122</v>
      </c>
      <c r="C23" s="154" t="s">
        <v>177</v>
      </c>
      <c r="D23" s="155" t="s">
        <v>5</v>
      </c>
      <c r="E23" s="144" t="s">
        <v>111</v>
      </c>
      <c r="F23" s="145" t="s">
        <v>69</v>
      </c>
      <c r="G23" s="156">
        <v>1</v>
      </c>
      <c r="H23" s="153">
        <v>100</v>
      </c>
      <c r="I23" s="157">
        <f t="shared" si="6"/>
        <v>19</v>
      </c>
      <c r="J23" s="146">
        <f t="shared" si="7"/>
        <v>100</v>
      </c>
      <c r="K23" s="146">
        <f t="shared" si="8"/>
        <v>119</v>
      </c>
      <c r="L23" s="158">
        <f t="shared" si="9"/>
        <v>119</v>
      </c>
      <c r="M23" s="149"/>
      <c r="N23" s="149"/>
      <c r="O23" s="149"/>
      <c r="P23" s="149"/>
      <c r="Q23" s="149"/>
      <c r="R23" s="149"/>
      <c r="S23" s="149"/>
      <c r="T23" s="149"/>
      <c r="U23" s="149"/>
      <c r="V23" s="149"/>
      <c r="W23" s="150"/>
    </row>
    <row r="24" spans="1:23" ht="63.6" customHeight="1" x14ac:dyDescent="0.3">
      <c r="A24" s="141">
        <f t="shared" si="5"/>
        <v>21</v>
      </c>
      <c r="B24" s="153" t="s">
        <v>123</v>
      </c>
      <c r="C24" s="154" t="s">
        <v>180</v>
      </c>
      <c r="D24" s="155" t="s">
        <v>5</v>
      </c>
      <c r="E24" s="144" t="s">
        <v>111</v>
      </c>
      <c r="F24" s="145" t="s">
        <v>69</v>
      </c>
      <c r="G24" s="156">
        <v>1</v>
      </c>
      <c r="H24" s="153">
        <v>87.81</v>
      </c>
      <c r="I24" s="157">
        <f t="shared" si="6"/>
        <v>16.683900000000001</v>
      </c>
      <c r="J24" s="146">
        <f t="shared" si="7"/>
        <v>87.81</v>
      </c>
      <c r="K24" s="146">
        <f t="shared" si="8"/>
        <v>104.4939</v>
      </c>
      <c r="L24" s="158">
        <f t="shared" si="9"/>
        <v>104.4939</v>
      </c>
      <c r="M24" s="149"/>
      <c r="N24" s="149"/>
      <c r="O24" s="149"/>
      <c r="P24" s="149"/>
      <c r="Q24" s="149"/>
      <c r="R24" s="149"/>
      <c r="S24" s="149"/>
      <c r="T24" s="149"/>
      <c r="U24" s="149"/>
      <c r="V24" s="149"/>
      <c r="W24" s="150"/>
    </row>
    <row r="25" spans="1:23" ht="58.8" customHeight="1" x14ac:dyDescent="0.3">
      <c r="A25" s="141">
        <f t="shared" si="5"/>
        <v>22</v>
      </c>
      <c r="B25" s="153" t="s">
        <v>124</v>
      </c>
      <c r="C25" s="154" t="s">
        <v>178</v>
      </c>
      <c r="D25" s="155" t="s">
        <v>5</v>
      </c>
      <c r="E25" s="144" t="s">
        <v>111</v>
      </c>
      <c r="F25" s="145" t="s">
        <v>69</v>
      </c>
      <c r="G25" s="156">
        <v>1</v>
      </c>
      <c r="H25" s="153">
        <v>296.64</v>
      </c>
      <c r="I25" s="157">
        <f t="shared" si="6"/>
        <v>56.361599999999996</v>
      </c>
      <c r="J25" s="146">
        <f t="shared" si="7"/>
        <v>296.64</v>
      </c>
      <c r="K25" s="146">
        <f t="shared" si="8"/>
        <v>353.0016</v>
      </c>
      <c r="L25" s="158">
        <f t="shared" si="9"/>
        <v>353.0016</v>
      </c>
      <c r="M25" s="149"/>
      <c r="N25" s="149"/>
      <c r="O25" s="149"/>
      <c r="P25" s="149"/>
      <c r="Q25" s="149"/>
      <c r="R25" s="149"/>
      <c r="S25" s="149"/>
      <c r="T25" s="149"/>
      <c r="U25" s="149"/>
      <c r="V25" s="149"/>
      <c r="W25" s="150"/>
    </row>
    <row r="26" spans="1:23" ht="57" customHeight="1" x14ac:dyDescent="0.3">
      <c r="A26" s="141">
        <f t="shared" si="5"/>
        <v>23</v>
      </c>
      <c r="B26" s="153" t="s">
        <v>125</v>
      </c>
      <c r="C26" s="154" t="s">
        <v>179</v>
      </c>
      <c r="D26" s="155" t="s">
        <v>5</v>
      </c>
      <c r="E26" s="144" t="s">
        <v>111</v>
      </c>
      <c r="F26" s="145" t="s">
        <v>69</v>
      </c>
      <c r="G26" s="156">
        <v>1</v>
      </c>
      <c r="H26" s="153">
        <v>77.11</v>
      </c>
      <c r="I26" s="157">
        <f t="shared" si="6"/>
        <v>14.6509</v>
      </c>
      <c r="J26" s="146">
        <f t="shared" si="7"/>
        <v>77.11</v>
      </c>
      <c r="K26" s="146">
        <f t="shared" si="8"/>
        <v>91.760899999999992</v>
      </c>
      <c r="L26" s="158">
        <f t="shared" si="9"/>
        <v>91.760899999999992</v>
      </c>
      <c r="M26" s="149"/>
      <c r="N26" s="149"/>
      <c r="O26" s="149"/>
      <c r="P26" s="149"/>
      <c r="Q26" s="149"/>
      <c r="R26" s="149"/>
      <c r="S26" s="149"/>
      <c r="T26" s="149"/>
      <c r="U26" s="149"/>
      <c r="V26" s="149"/>
      <c r="W26" s="150"/>
    </row>
    <row r="27" spans="1:23" ht="61.2" customHeight="1" x14ac:dyDescent="0.3">
      <c r="A27" s="141">
        <f t="shared" si="5"/>
        <v>24</v>
      </c>
      <c r="B27" s="153" t="s">
        <v>126</v>
      </c>
      <c r="C27" s="154" t="s">
        <v>226</v>
      </c>
      <c r="D27" s="155" t="s">
        <v>5</v>
      </c>
      <c r="E27" s="144" t="s">
        <v>111</v>
      </c>
      <c r="F27" s="145" t="s">
        <v>69</v>
      </c>
      <c r="G27" s="156">
        <v>1</v>
      </c>
      <c r="H27" s="153">
        <v>85.37</v>
      </c>
      <c r="I27" s="157">
        <f t="shared" si="6"/>
        <v>16.220300000000002</v>
      </c>
      <c r="J27" s="146">
        <f t="shared" si="7"/>
        <v>85.37</v>
      </c>
      <c r="K27" s="146">
        <f t="shared" si="8"/>
        <v>101.5903</v>
      </c>
      <c r="L27" s="158">
        <f t="shared" si="9"/>
        <v>101.5903</v>
      </c>
      <c r="M27" s="149"/>
      <c r="N27" s="149"/>
      <c r="O27" s="149"/>
      <c r="P27" s="149"/>
      <c r="Q27" s="149"/>
      <c r="R27" s="149"/>
      <c r="S27" s="149"/>
      <c r="T27" s="149"/>
      <c r="U27" s="149"/>
      <c r="V27" s="149"/>
      <c r="W27" s="150"/>
    </row>
    <row r="28" spans="1:23" ht="87" customHeight="1" x14ac:dyDescent="0.3">
      <c r="A28" s="141">
        <f t="shared" si="5"/>
        <v>25</v>
      </c>
      <c r="B28" s="153" t="s">
        <v>127</v>
      </c>
      <c r="C28" s="154" t="s">
        <v>227</v>
      </c>
      <c r="D28" s="155" t="s">
        <v>5</v>
      </c>
      <c r="E28" s="144" t="s">
        <v>111</v>
      </c>
      <c r="F28" s="145" t="s">
        <v>69</v>
      </c>
      <c r="G28" s="156">
        <v>1</v>
      </c>
      <c r="H28" s="153">
        <v>104.4</v>
      </c>
      <c r="I28" s="157">
        <f t="shared" si="6"/>
        <v>19.836000000000002</v>
      </c>
      <c r="J28" s="146">
        <f t="shared" si="7"/>
        <v>104.4</v>
      </c>
      <c r="K28" s="146">
        <f t="shared" si="8"/>
        <v>124.236</v>
      </c>
      <c r="L28" s="158">
        <f t="shared" si="9"/>
        <v>124.236</v>
      </c>
      <c r="M28" s="149"/>
      <c r="N28" s="149"/>
      <c r="O28" s="149"/>
      <c r="P28" s="149"/>
      <c r="Q28" s="149"/>
      <c r="R28" s="149"/>
      <c r="S28" s="149"/>
      <c r="T28" s="149"/>
      <c r="U28" s="149"/>
      <c r="V28" s="149"/>
      <c r="W28" s="150"/>
    </row>
    <row r="29" spans="1:23" ht="58.2" customHeight="1" x14ac:dyDescent="0.3">
      <c r="A29" s="141">
        <f t="shared" si="5"/>
        <v>26</v>
      </c>
      <c r="B29" s="153" t="s">
        <v>128</v>
      </c>
      <c r="C29" s="154" t="s">
        <v>228</v>
      </c>
      <c r="D29" s="155" t="s">
        <v>5</v>
      </c>
      <c r="E29" s="144" t="s">
        <v>111</v>
      </c>
      <c r="F29" s="145" t="s">
        <v>69</v>
      </c>
      <c r="G29" s="156">
        <v>1</v>
      </c>
      <c r="H29" s="153">
        <v>82.08</v>
      </c>
      <c r="I29" s="157">
        <f t="shared" si="6"/>
        <v>15.5952</v>
      </c>
      <c r="J29" s="146">
        <f t="shared" si="7"/>
        <v>82.08</v>
      </c>
      <c r="K29" s="146">
        <f t="shared" si="8"/>
        <v>97.67519999999999</v>
      </c>
      <c r="L29" s="158">
        <f t="shared" si="9"/>
        <v>97.67519999999999</v>
      </c>
      <c r="M29" s="149"/>
      <c r="N29" s="149"/>
      <c r="O29" s="149"/>
      <c r="P29" s="149"/>
      <c r="Q29" s="149"/>
      <c r="R29" s="149"/>
      <c r="S29" s="149"/>
      <c r="T29" s="149"/>
      <c r="U29" s="149"/>
      <c r="V29" s="149"/>
      <c r="W29" s="150"/>
    </row>
    <row r="30" spans="1:23" ht="72" customHeight="1" x14ac:dyDescent="0.3">
      <c r="A30" s="141">
        <f t="shared" si="5"/>
        <v>27</v>
      </c>
      <c r="B30" s="153" t="s">
        <v>129</v>
      </c>
      <c r="C30" s="154" t="s">
        <v>229</v>
      </c>
      <c r="D30" s="155" t="s">
        <v>5</v>
      </c>
      <c r="E30" s="144" t="s">
        <v>111</v>
      </c>
      <c r="F30" s="145" t="s">
        <v>69</v>
      </c>
      <c r="G30" s="156">
        <v>1</v>
      </c>
      <c r="H30" s="153">
        <v>66.709999999999994</v>
      </c>
      <c r="I30" s="157">
        <f t="shared" si="6"/>
        <v>12.674899999999999</v>
      </c>
      <c r="J30" s="146">
        <f t="shared" si="7"/>
        <v>66.709999999999994</v>
      </c>
      <c r="K30" s="146">
        <f t="shared" si="8"/>
        <v>79.384899999999988</v>
      </c>
      <c r="L30" s="158">
        <f t="shared" si="9"/>
        <v>79.384899999999988</v>
      </c>
      <c r="M30" s="149"/>
      <c r="N30" s="149"/>
      <c r="O30" s="149"/>
      <c r="P30" s="149"/>
      <c r="Q30" s="149"/>
      <c r="R30" s="149"/>
      <c r="S30" s="149"/>
      <c r="T30" s="149"/>
      <c r="U30" s="149"/>
      <c r="V30" s="149"/>
      <c r="W30" s="150"/>
    </row>
    <row r="31" spans="1:23" ht="62.4" customHeight="1" x14ac:dyDescent="0.3">
      <c r="A31" s="141">
        <f t="shared" si="5"/>
        <v>28</v>
      </c>
      <c r="B31" s="153" t="s">
        <v>230</v>
      </c>
      <c r="C31" s="154" t="s">
        <v>231</v>
      </c>
      <c r="D31" s="155" t="s">
        <v>5</v>
      </c>
      <c r="E31" s="144" t="s">
        <v>111</v>
      </c>
      <c r="F31" s="145" t="s">
        <v>69</v>
      </c>
      <c r="G31" s="156">
        <v>1</v>
      </c>
      <c r="H31" s="153">
        <v>207.57</v>
      </c>
      <c r="I31" s="157">
        <f t="shared" si="6"/>
        <v>39.438299999999998</v>
      </c>
      <c r="J31" s="146">
        <f t="shared" si="7"/>
        <v>207.57</v>
      </c>
      <c r="K31" s="146">
        <f t="shared" si="8"/>
        <v>247.00829999999999</v>
      </c>
      <c r="L31" s="158">
        <f t="shared" si="9"/>
        <v>247.00829999999999</v>
      </c>
      <c r="M31" s="149"/>
      <c r="N31" s="149"/>
      <c r="O31" s="149"/>
      <c r="P31" s="149"/>
      <c r="Q31" s="149"/>
      <c r="R31" s="149"/>
      <c r="S31" s="149"/>
      <c r="T31" s="149"/>
      <c r="U31" s="149"/>
      <c r="V31" s="149"/>
      <c r="W31" s="150"/>
    </row>
    <row r="32" spans="1:23" ht="60.6" customHeight="1" x14ac:dyDescent="0.3">
      <c r="A32" s="141">
        <f t="shared" si="5"/>
        <v>29</v>
      </c>
      <c r="B32" s="153" t="s">
        <v>130</v>
      </c>
      <c r="C32" s="159" t="s">
        <v>181</v>
      </c>
      <c r="D32" s="155" t="s">
        <v>5</v>
      </c>
      <c r="E32" s="144" t="s">
        <v>111</v>
      </c>
      <c r="F32" s="145" t="s">
        <v>69</v>
      </c>
      <c r="G32" s="156">
        <v>1</v>
      </c>
      <c r="H32" s="153">
        <v>85.07</v>
      </c>
      <c r="I32" s="157">
        <f t="shared" si="6"/>
        <v>16.1633</v>
      </c>
      <c r="J32" s="146">
        <f t="shared" si="7"/>
        <v>85.07</v>
      </c>
      <c r="K32" s="146">
        <f t="shared" si="8"/>
        <v>101.23329999999999</v>
      </c>
      <c r="L32" s="158">
        <f t="shared" si="9"/>
        <v>101.23329999999999</v>
      </c>
      <c r="M32" s="149"/>
      <c r="N32" s="149"/>
      <c r="O32" s="149"/>
      <c r="P32" s="149"/>
      <c r="Q32" s="149"/>
      <c r="R32" s="149"/>
      <c r="S32" s="149"/>
      <c r="T32" s="149"/>
      <c r="U32" s="149"/>
      <c r="V32" s="149"/>
      <c r="W32" s="150"/>
    </row>
    <row r="33" spans="1:23" ht="59.4" customHeight="1" x14ac:dyDescent="0.3">
      <c r="A33" s="141">
        <f t="shared" si="5"/>
        <v>30</v>
      </c>
      <c r="B33" s="153" t="s">
        <v>131</v>
      </c>
      <c r="C33" s="154" t="s">
        <v>182</v>
      </c>
      <c r="D33" s="155" t="s">
        <v>5</v>
      </c>
      <c r="E33" s="144" t="s">
        <v>111</v>
      </c>
      <c r="F33" s="145" t="s">
        <v>69</v>
      </c>
      <c r="G33" s="156">
        <v>1</v>
      </c>
      <c r="H33" s="153">
        <v>131.4</v>
      </c>
      <c r="I33" s="157">
        <f t="shared" si="6"/>
        <v>24.966000000000001</v>
      </c>
      <c r="J33" s="146">
        <f t="shared" si="7"/>
        <v>131.4</v>
      </c>
      <c r="K33" s="146">
        <f t="shared" si="8"/>
        <v>156.36600000000001</v>
      </c>
      <c r="L33" s="158">
        <f t="shared" si="9"/>
        <v>156.36600000000001</v>
      </c>
      <c r="M33" s="149"/>
      <c r="N33" s="149"/>
      <c r="O33" s="149"/>
      <c r="P33" s="149"/>
      <c r="Q33" s="149"/>
      <c r="R33" s="149"/>
      <c r="S33" s="149"/>
      <c r="T33" s="149"/>
      <c r="U33" s="149"/>
      <c r="V33" s="149"/>
      <c r="W33" s="150"/>
    </row>
    <row r="34" spans="1:23" ht="63.6" customHeight="1" x14ac:dyDescent="0.3">
      <c r="A34" s="141">
        <f t="shared" si="5"/>
        <v>31</v>
      </c>
      <c r="B34" s="153" t="s">
        <v>132</v>
      </c>
      <c r="C34" s="154" t="s">
        <v>183</v>
      </c>
      <c r="D34" s="155" t="s">
        <v>5</v>
      </c>
      <c r="E34" s="144" t="s">
        <v>111</v>
      </c>
      <c r="F34" s="145" t="s">
        <v>69</v>
      </c>
      <c r="G34" s="156">
        <v>1</v>
      </c>
      <c r="H34" s="160">
        <v>5286</v>
      </c>
      <c r="I34" s="157">
        <f t="shared" si="6"/>
        <v>1004.34</v>
      </c>
      <c r="J34" s="146">
        <f t="shared" si="7"/>
        <v>5286</v>
      </c>
      <c r="K34" s="146">
        <f t="shared" si="8"/>
        <v>6290.34</v>
      </c>
      <c r="L34" s="158">
        <f t="shared" si="9"/>
        <v>6290.34</v>
      </c>
      <c r="M34" s="149"/>
      <c r="N34" s="149"/>
      <c r="O34" s="149"/>
      <c r="P34" s="149"/>
      <c r="Q34" s="149"/>
      <c r="R34" s="149"/>
      <c r="S34" s="149"/>
      <c r="T34" s="149"/>
      <c r="U34" s="149"/>
      <c r="V34" s="149"/>
      <c r="W34" s="150"/>
    </row>
    <row r="35" spans="1:23" ht="67.8" customHeight="1" x14ac:dyDescent="0.3">
      <c r="A35" s="141">
        <f t="shared" si="5"/>
        <v>32</v>
      </c>
      <c r="B35" s="153" t="s">
        <v>133</v>
      </c>
      <c r="C35" s="154" t="s">
        <v>232</v>
      </c>
      <c r="D35" s="155" t="s">
        <v>5</v>
      </c>
      <c r="E35" s="144" t="s">
        <v>111</v>
      </c>
      <c r="F35" s="145" t="s">
        <v>69</v>
      </c>
      <c r="G35" s="156">
        <v>1</v>
      </c>
      <c r="H35" s="153">
        <v>388.34</v>
      </c>
      <c r="I35" s="157">
        <f t="shared" si="6"/>
        <v>73.784599999999998</v>
      </c>
      <c r="J35" s="146">
        <f t="shared" si="7"/>
        <v>388.34</v>
      </c>
      <c r="K35" s="146">
        <f t="shared" si="8"/>
        <v>462.12459999999993</v>
      </c>
      <c r="L35" s="158">
        <f t="shared" si="9"/>
        <v>462.12459999999993</v>
      </c>
      <c r="M35" s="149"/>
      <c r="N35" s="149"/>
      <c r="O35" s="149"/>
      <c r="P35" s="149"/>
      <c r="Q35" s="149"/>
      <c r="R35" s="149"/>
      <c r="S35" s="149"/>
      <c r="T35" s="149"/>
      <c r="U35" s="149"/>
      <c r="V35" s="149"/>
      <c r="W35" s="150"/>
    </row>
    <row r="36" spans="1:23" ht="64.8" customHeight="1" x14ac:dyDescent="0.3">
      <c r="A36" s="141">
        <f t="shared" si="5"/>
        <v>33</v>
      </c>
      <c r="B36" s="153" t="s">
        <v>184</v>
      </c>
      <c r="C36" s="154" t="s">
        <v>233</v>
      </c>
      <c r="D36" s="155" t="s">
        <v>5</v>
      </c>
      <c r="E36" s="144" t="s">
        <v>111</v>
      </c>
      <c r="F36" s="145" t="s">
        <v>69</v>
      </c>
      <c r="G36" s="156">
        <v>1</v>
      </c>
      <c r="H36" s="160">
        <v>1272.9000000000001</v>
      </c>
      <c r="I36" s="157">
        <f t="shared" si="6"/>
        <v>241.85100000000003</v>
      </c>
      <c r="J36" s="146">
        <f t="shared" si="7"/>
        <v>1272.9000000000001</v>
      </c>
      <c r="K36" s="146">
        <f t="shared" si="8"/>
        <v>1514.751</v>
      </c>
      <c r="L36" s="158">
        <f t="shared" si="9"/>
        <v>1514.751</v>
      </c>
      <c r="M36" s="149"/>
      <c r="N36" s="149"/>
      <c r="O36" s="149"/>
      <c r="P36" s="149"/>
      <c r="Q36" s="149"/>
      <c r="R36" s="149"/>
      <c r="S36" s="149"/>
      <c r="T36" s="149"/>
      <c r="U36" s="149"/>
      <c r="V36" s="149"/>
      <c r="W36" s="150"/>
    </row>
    <row r="37" spans="1:23" ht="58.8" customHeight="1" x14ac:dyDescent="0.3">
      <c r="A37" s="141">
        <f t="shared" si="5"/>
        <v>34</v>
      </c>
      <c r="B37" s="153" t="s">
        <v>134</v>
      </c>
      <c r="C37" s="154" t="s">
        <v>234</v>
      </c>
      <c r="D37" s="155" t="s">
        <v>5</v>
      </c>
      <c r="E37" s="144" t="s">
        <v>111</v>
      </c>
      <c r="F37" s="145" t="s">
        <v>69</v>
      </c>
      <c r="G37" s="156">
        <v>1</v>
      </c>
      <c r="H37" s="153">
        <v>134.46</v>
      </c>
      <c r="I37" s="157">
        <f t="shared" si="6"/>
        <v>25.547400000000003</v>
      </c>
      <c r="J37" s="146">
        <f t="shared" si="7"/>
        <v>134.46</v>
      </c>
      <c r="K37" s="146">
        <f t="shared" si="8"/>
        <v>160.00739999999999</v>
      </c>
      <c r="L37" s="158">
        <f t="shared" si="9"/>
        <v>160.00739999999999</v>
      </c>
      <c r="M37" s="149"/>
      <c r="N37" s="149"/>
      <c r="O37" s="149"/>
      <c r="P37" s="149"/>
      <c r="Q37" s="149"/>
      <c r="R37" s="149"/>
      <c r="S37" s="149"/>
      <c r="T37" s="149"/>
      <c r="U37" s="149"/>
      <c r="V37" s="149"/>
      <c r="W37" s="150"/>
    </row>
    <row r="38" spans="1:23" ht="82.8" customHeight="1" x14ac:dyDescent="0.3">
      <c r="A38" s="141">
        <f t="shared" si="5"/>
        <v>35</v>
      </c>
      <c r="B38" s="153" t="s">
        <v>185</v>
      </c>
      <c r="C38" s="154" t="s">
        <v>235</v>
      </c>
      <c r="D38" s="155" t="s">
        <v>5</v>
      </c>
      <c r="E38" s="144" t="s">
        <v>111</v>
      </c>
      <c r="F38" s="145" t="s">
        <v>69</v>
      </c>
      <c r="G38" s="156">
        <v>1</v>
      </c>
      <c r="H38" s="153">
        <v>257.5</v>
      </c>
      <c r="I38" s="157">
        <f t="shared" si="6"/>
        <v>48.924999999999997</v>
      </c>
      <c r="J38" s="146">
        <f t="shared" si="7"/>
        <v>257.5</v>
      </c>
      <c r="K38" s="146">
        <f t="shared" si="8"/>
        <v>306.42500000000001</v>
      </c>
      <c r="L38" s="158">
        <f t="shared" si="9"/>
        <v>306.42500000000001</v>
      </c>
      <c r="M38" s="149"/>
      <c r="N38" s="149"/>
      <c r="O38" s="149"/>
      <c r="P38" s="149"/>
      <c r="Q38" s="149"/>
      <c r="R38" s="149"/>
      <c r="S38" s="149"/>
      <c r="T38" s="149"/>
      <c r="U38" s="149"/>
      <c r="V38" s="149"/>
      <c r="W38" s="150"/>
    </row>
    <row r="39" spans="1:23" ht="85.8" customHeight="1" x14ac:dyDescent="0.3">
      <c r="A39" s="141">
        <f t="shared" si="5"/>
        <v>36</v>
      </c>
      <c r="B39" s="153" t="s">
        <v>135</v>
      </c>
      <c r="C39" s="154" t="s">
        <v>236</v>
      </c>
      <c r="D39" s="155" t="s">
        <v>5</v>
      </c>
      <c r="E39" s="144" t="s">
        <v>111</v>
      </c>
      <c r="F39" s="145" t="s">
        <v>69</v>
      </c>
      <c r="G39" s="156">
        <v>1</v>
      </c>
      <c r="H39" s="153">
        <v>87.98</v>
      </c>
      <c r="I39" s="157">
        <f t="shared" si="6"/>
        <v>16.716200000000001</v>
      </c>
      <c r="J39" s="146">
        <f t="shared" si="7"/>
        <v>87.98</v>
      </c>
      <c r="K39" s="146">
        <f t="shared" si="8"/>
        <v>104.6962</v>
      </c>
      <c r="L39" s="158">
        <f t="shared" si="9"/>
        <v>104.6962</v>
      </c>
      <c r="M39" s="149"/>
      <c r="N39" s="149"/>
      <c r="O39" s="149"/>
      <c r="P39" s="149"/>
      <c r="Q39" s="149"/>
      <c r="R39" s="149"/>
      <c r="S39" s="149"/>
      <c r="T39" s="149"/>
      <c r="U39" s="149"/>
      <c r="V39" s="149"/>
      <c r="W39" s="150"/>
    </row>
    <row r="40" spans="1:23" ht="66" customHeight="1" x14ac:dyDescent="0.3">
      <c r="A40" s="141">
        <f t="shared" si="5"/>
        <v>37</v>
      </c>
      <c r="B40" s="153" t="s">
        <v>136</v>
      </c>
      <c r="C40" s="154" t="s">
        <v>237</v>
      </c>
      <c r="D40" s="155" t="s">
        <v>5</v>
      </c>
      <c r="E40" s="144" t="s">
        <v>111</v>
      </c>
      <c r="F40" s="145" t="s">
        <v>69</v>
      </c>
      <c r="G40" s="156">
        <v>1</v>
      </c>
      <c r="H40" s="153">
        <v>138.99</v>
      </c>
      <c r="I40" s="157">
        <f t="shared" si="6"/>
        <v>26.408100000000001</v>
      </c>
      <c r="J40" s="146">
        <f t="shared" si="7"/>
        <v>138.99</v>
      </c>
      <c r="K40" s="146">
        <f t="shared" si="8"/>
        <v>165.3981</v>
      </c>
      <c r="L40" s="158">
        <f t="shared" si="9"/>
        <v>165.3981</v>
      </c>
      <c r="M40" s="149"/>
      <c r="N40" s="149"/>
      <c r="O40" s="149"/>
      <c r="P40" s="149"/>
      <c r="Q40" s="149"/>
      <c r="R40" s="149"/>
      <c r="S40" s="149"/>
      <c r="T40" s="149"/>
      <c r="U40" s="149"/>
      <c r="V40" s="149"/>
      <c r="W40" s="150"/>
    </row>
    <row r="41" spans="1:23" ht="64.2" customHeight="1" x14ac:dyDescent="0.3">
      <c r="A41" s="141">
        <f t="shared" si="5"/>
        <v>38</v>
      </c>
      <c r="B41" s="153" t="s">
        <v>137</v>
      </c>
      <c r="C41" s="154" t="s">
        <v>238</v>
      </c>
      <c r="D41" s="155" t="s">
        <v>5</v>
      </c>
      <c r="E41" s="144" t="s">
        <v>111</v>
      </c>
      <c r="F41" s="145" t="s">
        <v>69</v>
      </c>
      <c r="G41" s="156">
        <v>1</v>
      </c>
      <c r="H41" s="153">
        <v>198.32</v>
      </c>
      <c r="I41" s="157">
        <f t="shared" si="6"/>
        <v>37.680799999999998</v>
      </c>
      <c r="J41" s="146">
        <f t="shared" si="7"/>
        <v>198.32</v>
      </c>
      <c r="K41" s="146">
        <f t="shared" si="8"/>
        <v>236.00079999999997</v>
      </c>
      <c r="L41" s="158">
        <f t="shared" si="9"/>
        <v>236.00079999999997</v>
      </c>
      <c r="M41" s="149"/>
      <c r="N41" s="149"/>
      <c r="O41" s="149"/>
      <c r="P41" s="149"/>
      <c r="Q41" s="149"/>
      <c r="R41" s="149"/>
      <c r="S41" s="149"/>
      <c r="T41" s="149"/>
      <c r="U41" s="149"/>
      <c r="V41" s="149"/>
      <c r="W41" s="150"/>
    </row>
    <row r="42" spans="1:23" ht="55.8" customHeight="1" x14ac:dyDescent="0.3">
      <c r="A42" s="141">
        <f t="shared" si="5"/>
        <v>39</v>
      </c>
      <c r="B42" s="153" t="s">
        <v>138</v>
      </c>
      <c r="C42" s="154" t="s">
        <v>239</v>
      </c>
      <c r="D42" s="155" t="s">
        <v>5</v>
      </c>
      <c r="E42" s="144" t="s">
        <v>111</v>
      </c>
      <c r="F42" s="145" t="s">
        <v>69</v>
      </c>
      <c r="G42" s="156">
        <v>1</v>
      </c>
      <c r="H42" s="153">
        <v>545</v>
      </c>
      <c r="I42" s="157">
        <f t="shared" si="6"/>
        <v>103.55</v>
      </c>
      <c r="J42" s="146">
        <f t="shared" si="7"/>
        <v>545</v>
      </c>
      <c r="K42" s="146">
        <f t="shared" si="8"/>
        <v>648.54999999999995</v>
      </c>
      <c r="L42" s="158">
        <f t="shared" si="9"/>
        <v>648.54999999999995</v>
      </c>
      <c r="M42" s="149"/>
      <c r="N42" s="149"/>
      <c r="O42" s="149"/>
      <c r="P42" s="149"/>
      <c r="Q42" s="149"/>
      <c r="R42" s="149"/>
      <c r="S42" s="149"/>
      <c r="T42" s="149"/>
      <c r="U42" s="149"/>
      <c r="V42" s="149"/>
      <c r="W42" s="150"/>
    </row>
    <row r="43" spans="1:23" ht="64.2" customHeight="1" x14ac:dyDescent="0.3">
      <c r="A43" s="141">
        <f t="shared" si="5"/>
        <v>40</v>
      </c>
      <c r="B43" s="153" t="s">
        <v>139</v>
      </c>
      <c r="C43" s="154" t="s">
        <v>186</v>
      </c>
      <c r="D43" s="155" t="s">
        <v>5</v>
      </c>
      <c r="E43" s="144" t="s">
        <v>111</v>
      </c>
      <c r="F43" s="145" t="s">
        <v>69</v>
      </c>
      <c r="G43" s="156">
        <v>1</v>
      </c>
      <c r="H43" s="153">
        <v>261.76</v>
      </c>
      <c r="I43" s="157">
        <f t="shared" si="6"/>
        <v>49.734400000000001</v>
      </c>
      <c r="J43" s="146">
        <f t="shared" si="7"/>
        <v>261.76</v>
      </c>
      <c r="K43" s="146">
        <f t="shared" si="8"/>
        <v>311.49439999999998</v>
      </c>
      <c r="L43" s="158">
        <f t="shared" si="9"/>
        <v>311.49439999999998</v>
      </c>
      <c r="M43" s="149"/>
      <c r="N43" s="149"/>
      <c r="O43" s="149"/>
      <c r="P43" s="149"/>
      <c r="Q43" s="149"/>
      <c r="R43" s="149"/>
      <c r="S43" s="149"/>
      <c r="T43" s="149"/>
      <c r="U43" s="149"/>
      <c r="V43" s="149"/>
      <c r="W43" s="150"/>
    </row>
    <row r="44" spans="1:23" ht="61.2" customHeight="1" x14ac:dyDescent="0.3">
      <c r="A44" s="141">
        <f t="shared" si="5"/>
        <v>41</v>
      </c>
      <c r="B44" s="153" t="s">
        <v>240</v>
      </c>
      <c r="C44" s="154" t="s">
        <v>241</v>
      </c>
      <c r="D44" s="155" t="s">
        <v>5</v>
      </c>
      <c r="E44" s="144" t="s">
        <v>111</v>
      </c>
      <c r="F44" s="145" t="s">
        <v>69</v>
      </c>
      <c r="G44" s="156">
        <v>1</v>
      </c>
      <c r="H44" s="153">
        <v>754.63</v>
      </c>
      <c r="I44" s="157">
        <f t="shared" si="6"/>
        <v>143.37970000000001</v>
      </c>
      <c r="J44" s="146">
        <f t="shared" si="7"/>
        <v>754.63</v>
      </c>
      <c r="K44" s="146">
        <f t="shared" si="8"/>
        <v>898.00969999999995</v>
      </c>
      <c r="L44" s="158">
        <f t="shared" si="9"/>
        <v>898.00969999999995</v>
      </c>
      <c r="M44" s="149"/>
      <c r="N44" s="149"/>
      <c r="O44" s="149"/>
      <c r="P44" s="149"/>
      <c r="Q44" s="149"/>
      <c r="R44" s="149"/>
      <c r="S44" s="149"/>
      <c r="T44" s="149"/>
      <c r="U44" s="149"/>
      <c r="V44" s="149"/>
      <c r="W44" s="150"/>
    </row>
    <row r="45" spans="1:23" ht="60.6" customHeight="1" x14ac:dyDescent="0.3">
      <c r="A45" s="141">
        <f t="shared" si="5"/>
        <v>42</v>
      </c>
      <c r="B45" s="153" t="s">
        <v>140</v>
      </c>
      <c r="C45" s="154" t="s">
        <v>242</v>
      </c>
      <c r="D45" s="155" t="s">
        <v>5</v>
      </c>
      <c r="E45" s="144" t="s">
        <v>111</v>
      </c>
      <c r="F45" s="145" t="s">
        <v>69</v>
      </c>
      <c r="G45" s="156">
        <v>1</v>
      </c>
      <c r="H45" s="160">
        <v>2336.13</v>
      </c>
      <c r="I45" s="157">
        <f t="shared" si="6"/>
        <v>443.86470000000003</v>
      </c>
      <c r="J45" s="146">
        <f t="shared" si="7"/>
        <v>2336.13</v>
      </c>
      <c r="K45" s="146">
        <f t="shared" si="8"/>
        <v>2779.9947000000002</v>
      </c>
      <c r="L45" s="158">
        <f t="shared" si="9"/>
        <v>2779.9947000000002</v>
      </c>
      <c r="M45" s="149"/>
      <c r="N45" s="149"/>
      <c r="O45" s="149"/>
      <c r="P45" s="149"/>
      <c r="Q45" s="149"/>
      <c r="R45" s="149"/>
      <c r="S45" s="149"/>
      <c r="T45" s="149"/>
      <c r="U45" s="149"/>
      <c r="V45" s="149"/>
      <c r="W45" s="150"/>
    </row>
    <row r="46" spans="1:23" ht="63" customHeight="1" x14ac:dyDescent="0.3">
      <c r="A46" s="141">
        <f t="shared" si="5"/>
        <v>43</v>
      </c>
      <c r="B46" s="153" t="s">
        <v>141</v>
      </c>
      <c r="C46" s="154" t="s">
        <v>187</v>
      </c>
      <c r="D46" s="155" t="s">
        <v>5</v>
      </c>
      <c r="E46" s="144" t="s">
        <v>111</v>
      </c>
      <c r="F46" s="145" t="s">
        <v>69</v>
      </c>
      <c r="G46" s="156">
        <v>2</v>
      </c>
      <c r="H46" s="153">
        <v>635.29999999999995</v>
      </c>
      <c r="I46" s="157">
        <f t="shared" si="6"/>
        <v>120.70699999999999</v>
      </c>
      <c r="J46" s="146">
        <f t="shared" si="7"/>
        <v>1270.5999999999999</v>
      </c>
      <c r="K46" s="146">
        <f t="shared" si="8"/>
        <v>1512.0139999999999</v>
      </c>
      <c r="L46" s="158">
        <f t="shared" si="9"/>
        <v>1512.0139999999999</v>
      </c>
      <c r="M46" s="149"/>
      <c r="N46" s="149"/>
      <c r="O46" s="149"/>
      <c r="P46" s="149"/>
      <c r="Q46" s="149"/>
      <c r="R46" s="149"/>
      <c r="S46" s="149"/>
      <c r="T46" s="149"/>
      <c r="U46" s="149"/>
      <c r="V46" s="149"/>
      <c r="W46" s="150"/>
    </row>
    <row r="47" spans="1:23" ht="60" customHeight="1" x14ac:dyDescent="0.3">
      <c r="A47" s="141">
        <f t="shared" si="5"/>
        <v>44</v>
      </c>
      <c r="B47" s="153" t="s">
        <v>244</v>
      </c>
      <c r="C47" s="154" t="s">
        <v>243</v>
      </c>
      <c r="D47" s="155" t="s">
        <v>5</v>
      </c>
      <c r="E47" s="144" t="s">
        <v>111</v>
      </c>
      <c r="F47" s="145" t="s">
        <v>69</v>
      </c>
      <c r="G47" s="156">
        <v>1</v>
      </c>
      <c r="H47" s="153">
        <v>390.76</v>
      </c>
      <c r="I47" s="157">
        <f t="shared" si="6"/>
        <v>74.244399999999999</v>
      </c>
      <c r="J47" s="146">
        <f t="shared" si="7"/>
        <v>390.76</v>
      </c>
      <c r="K47" s="146">
        <f t="shared" si="8"/>
        <v>465.00439999999998</v>
      </c>
      <c r="L47" s="158">
        <f t="shared" si="9"/>
        <v>465.00439999999998</v>
      </c>
      <c r="M47" s="149"/>
      <c r="N47" s="149"/>
      <c r="O47" s="149"/>
      <c r="P47" s="149"/>
      <c r="Q47" s="149"/>
      <c r="R47" s="149"/>
      <c r="S47" s="149"/>
      <c r="T47" s="149"/>
      <c r="U47" s="149"/>
      <c r="V47" s="149"/>
      <c r="W47" s="150"/>
    </row>
    <row r="48" spans="1:23" ht="58.8" customHeight="1" x14ac:dyDescent="0.3">
      <c r="A48" s="141">
        <f t="shared" si="5"/>
        <v>45</v>
      </c>
      <c r="B48" s="153" t="s">
        <v>245</v>
      </c>
      <c r="C48" s="154" t="s">
        <v>246</v>
      </c>
      <c r="D48" s="155" t="s">
        <v>5</v>
      </c>
      <c r="E48" s="144" t="s">
        <v>111</v>
      </c>
      <c r="F48" s="145" t="s">
        <v>69</v>
      </c>
      <c r="G48" s="156">
        <v>1</v>
      </c>
      <c r="H48" s="153">
        <v>95</v>
      </c>
      <c r="I48" s="157">
        <f t="shared" si="6"/>
        <v>18.05</v>
      </c>
      <c r="J48" s="146">
        <f t="shared" si="7"/>
        <v>95</v>
      </c>
      <c r="K48" s="146">
        <f t="shared" si="8"/>
        <v>113.05</v>
      </c>
      <c r="L48" s="158">
        <f t="shared" si="9"/>
        <v>113.05</v>
      </c>
      <c r="M48" s="149"/>
      <c r="N48" s="149"/>
      <c r="O48" s="149"/>
      <c r="P48" s="149"/>
      <c r="Q48" s="149"/>
      <c r="R48" s="149"/>
      <c r="S48" s="149"/>
      <c r="T48" s="149"/>
      <c r="U48" s="149"/>
      <c r="V48" s="149"/>
      <c r="W48" s="150"/>
    </row>
    <row r="49" spans="1:23" ht="61.2" customHeight="1" x14ac:dyDescent="0.3">
      <c r="A49" s="141">
        <f t="shared" si="5"/>
        <v>46</v>
      </c>
      <c r="B49" s="153" t="s">
        <v>142</v>
      </c>
      <c r="C49" s="154" t="s">
        <v>247</v>
      </c>
      <c r="D49" s="155" t="s">
        <v>5</v>
      </c>
      <c r="E49" s="144" t="s">
        <v>111</v>
      </c>
      <c r="F49" s="145" t="s">
        <v>69</v>
      </c>
      <c r="G49" s="156">
        <v>1</v>
      </c>
      <c r="H49" s="153">
        <v>447.9</v>
      </c>
      <c r="I49" s="157">
        <f t="shared" si="6"/>
        <v>85.100999999999999</v>
      </c>
      <c r="J49" s="146">
        <f t="shared" si="7"/>
        <v>447.9</v>
      </c>
      <c r="K49" s="146">
        <f t="shared" si="8"/>
        <v>533.00099999999998</v>
      </c>
      <c r="L49" s="158">
        <f t="shared" si="9"/>
        <v>533.00099999999998</v>
      </c>
      <c r="M49" s="149"/>
      <c r="N49" s="149"/>
      <c r="O49" s="149"/>
      <c r="P49" s="149"/>
      <c r="Q49" s="149"/>
      <c r="R49" s="149"/>
      <c r="S49" s="149"/>
      <c r="T49" s="149"/>
      <c r="U49" s="149"/>
      <c r="V49" s="149"/>
      <c r="W49" s="150"/>
    </row>
    <row r="50" spans="1:23" ht="60.6" customHeight="1" x14ac:dyDescent="0.3">
      <c r="A50" s="141">
        <f t="shared" si="5"/>
        <v>47</v>
      </c>
      <c r="B50" s="153" t="s">
        <v>143</v>
      </c>
      <c r="C50" s="154" t="s">
        <v>248</v>
      </c>
      <c r="D50" s="155" t="s">
        <v>5</v>
      </c>
      <c r="E50" s="144" t="s">
        <v>111</v>
      </c>
      <c r="F50" s="145" t="s">
        <v>69</v>
      </c>
      <c r="G50" s="156">
        <v>1</v>
      </c>
      <c r="H50" s="153">
        <v>147.9</v>
      </c>
      <c r="I50" s="157">
        <f t="shared" si="6"/>
        <v>28.101000000000003</v>
      </c>
      <c r="J50" s="146">
        <f t="shared" si="7"/>
        <v>147.9</v>
      </c>
      <c r="K50" s="146">
        <f t="shared" si="8"/>
        <v>176.001</v>
      </c>
      <c r="L50" s="158">
        <f t="shared" si="9"/>
        <v>176.001</v>
      </c>
      <c r="M50" s="149"/>
      <c r="N50" s="149"/>
      <c r="O50" s="149"/>
      <c r="P50" s="149"/>
      <c r="Q50" s="149"/>
      <c r="R50" s="149"/>
      <c r="S50" s="149"/>
      <c r="T50" s="149"/>
      <c r="U50" s="149"/>
      <c r="V50" s="149"/>
      <c r="W50" s="150"/>
    </row>
    <row r="51" spans="1:23" ht="62.4" customHeight="1" x14ac:dyDescent="0.3">
      <c r="A51" s="141">
        <f t="shared" si="5"/>
        <v>48</v>
      </c>
      <c r="B51" s="153" t="s">
        <v>188</v>
      </c>
      <c r="C51" s="154" t="s">
        <v>249</v>
      </c>
      <c r="D51" s="155" t="s">
        <v>5</v>
      </c>
      <c r="E51" s="144" t="s">
        <v>111</v>
      </c>
      <c r="F51" s="145" t="s">
        <v>69</v>
      </c>
      <c r="G51" s="156">
        <v>1</v>
      </c>
      <c r="H51" s="160">
        <v>3554.17</v>
      </c>
      <c r="I51" s="157">
        <f t="shared" si="6"/>
        <v>675.29230000000007</v>
      </c>
      <c r="J51" s="146">
        <f t="shared" si="7"/>
        <v>3554.17</v>
      </c>
      <c r="K51" s="146">
        <f t="shared" si="8"/>
        <v>4229.4623000000001</v>
      </c>
      <c r="L51" s="158">
        <f t="shared" si="9"/>
        <v>4229.4623000000001</v>
      </c>
      <c r="M51" s="149"/>
      <c r="N51" s="149"/>
      <c r="O51" s="149"/>
      <c r="P51" s="149"/>
      <c r="Q51" s="149"/>
      <c r="R51" s="149"/>
      <c r="S51" s="149"/>
      <c r="T51" s="149"/>
      <c r="U51" s="149"/>
      <c r="V51" s="149"/>
      <c r="W51" s="150"/>
    </row>
    <row r="52" spans="1:23" ht="59.4" customHeight="1" x14ac:dyDescent="0.3">
      <c r="A52" s="141">
        <f t="shared" si="5"/>
        <v>49</v>
      </c>
      <c r="B52" s="153" t="s">
        <v>191</v>
      </c>
      <c r="C52" s="159" t="s">
        <v>192</v>
      </c>
      <c r="D52" s="155" t="s">
        <v>5</v>
      </c>
      <c r="E52" s="144" t="s">
        <v>111</v>
      </c>
      <c r="F52" s="145" t="s">
        <v>69</v>
      </c>
      <c r="G52" s="156">
        <v>1</v>
      </c>
      <c r="H52" s="153">
        <v>274.79000000000002</v>
      </c>
      <c r="I52" s="157">
        <f t="shared" si="6"/>
        <v>52.210100000000004</v>
      </c>
      <c r="J52" s="146">
        <f t="shared" si="7"/>
        <v>274.79000000000002</v>
      </c>
      <c r="K52" s="146">
        <f t="shared" si="8"/>
        <v>327.00010000000003</v>
      </c>
      <c r="L52" s="158">
        <f t="shared" si="9"/>
        <v>327.00010000000003</v>
      </c>
      <c r="M52" s="149"/>
      <c r="N52" s="149"/>
      <c r="O52" s="149"/>
      <c r="P52" s="149"/>
      <c r="Q52" s="149"/>
      <c r="R52" s="149"/>
      <c r="S52" s="149"/>
      <c r="T52" s="149"/>
      <c r="U52" s="149"/>
      <c r="V52" s="149"/>
      <c r="W52" s="150"/>
    </row>
    <row r="53" spans="1:23" ht="63.6" customHeight="1" x14ac:dyDescent="0.3">
      <c r="A53" s="141">
        <f t="shared" si="5"/>
        <v>50</v>
      </c>
      <c r="B53" s="153" t="s">
        <v>144</v>
      </c>
      <c r="C53" s="154" t="s">
        <v>250</v>
      </c>
      <c r="D53" s="155" t="s">
        <v>5</v>
      </c>
      <c r="E53" s="144" t="s">
        <v>111</v>
      </c>
      <c r="F53" s="145" t="s">
        <v>69</v>
      </c>
      <c r="G53" s="156">
        <v>1</v>
      </c>
      <c r="H53" s="153">
        <v>118.49</v>
      </c>
      <c r="I53" s="157">
        <f t="shared" si="6"/>
        <v>22.513099999999998</v>
      </c>
      <c r="J53" s="146">
        <f t="shared" si="7"/>
        <v>118.49</v>
      </c>
      <c r="K53" s="146">
        <f t="shared" si="8"/>
        <v>141.00309999999999</v>
      </c>
      <c r="L53" s="158">
        <f t="shared" si="9"/>
        <v>141.00309999999999</v>
      </c>
      <c r="M53" s="149"/>
      <c r="N53" s="149"/>
      <c r="O53" s="149"/>
      <c r="P53" s="149"/>
      <c r="Q53" s="149"/>
      <c r="R53" s="149"/>
      <c r="S53" s="149"/>
      <c r="T53" s="149"/>
      <c r="U53" s="149"/>
      <c r="V53" s="149"/>
      <c r="W53" s="150"/>
    </row>
    <row r="54" spans="1:23" ht="60.6" customHeight="1" x14ac:dyDescent="0.3">
      <c r="A54" s="141">
        <f t="shared" si="5"/>
        <v>51</v>
      </c>
      <c r="B54" s="153" t="s">
        <v>193</v>
      </c>
      <c r="C54" s="159" t="s">
        <v>251</v>
      </c>
      <c r="D54" s="155" t="s">
        <v>5</v>
      </c>
      <c r="E54" s="144" t="s">
        <v>111</v>
      </c>
      <c r="F54" s="145" t="s">
        <v>69</v>
      </c>
      <c r="G54" s="156">
        <v>1</v>
      </c>
      <c r="H54" s="153">
        <v>229</v>
      </c>
      <c r="I54" s="157">
        <f t="shared" si="6"/>
        <v>43.51</v>
      </c>
      <c r="J54" s="146">
        <f t="shared" si="7"/>
        <v>229</v>
      </c>
      <c r="K54" s="146">
        <f t="shared" si="8"/>
        <v>272.51</v>
      </c>
      <c r="L54" s="158">
        <f t="shared" si="9"/>
        <v>272.51</v>
      </c>
      <c r="M54" s="149"/>
      <c r="N54" s="149"/>
      <c r="O54" s="149"/>
      <c r="P54" s="149"/>
      <c r="Q54" s="149"/>
      <c r="R54" s="149"/>
      <c r="S54" s="149"/>
      <c r="T54" s="149"/>
      <c r="U54" s="149"/>
      <c r="V54" s="149"/>
      <c r="W54" s="150"/>
    </row>
    <row r="55" spans="1:23" ht="62.4" customHeight="1" x14ac:dyDescent="0.3">
      <c r="A55" s="141">
        <f t="shared" si="5"/>
        <v>52</v>
      </c>
      <c r="B55" s="153" t="s">
        <v>145</v>
      </c>
      <c r="C55" s="154" t="s">
        <v>194</v>
      </c>
      <c r="D55" s="155" t="s">
        <v>5</v>
      </c>
      <c r="E55" s="144" t="s">
        <v>111</v>
      </c>
      <c r="F55" s="145" t="s">
        <v>69</v>
      </c>
      <c r="G55" s="156">
        <v>1</v>
      </c>
      <c r="H55" s="160">
        <v>1975</v>
      </c>
      <c r="I55" s="157">
        <f t="shared" si="6"/>
        <v>375.25</v>
      </c>
      <c r="J55" s="146">
        <f t="shared" si="7"/>
        <v>1975</v>
      </c>
      <c r="K55" s="146">
        <f t="shared" si="8"/>
        <v>2350.25</v>
      </c>
      <c r="L55" s="158">
        <f t="shared" si="9"/>
        <v>2350.25</v>
      </c>
      <c r="M55" s="149"/>
      <c r="N55" s="149"/>
      <c r="O55" s="149"/>
      <c r="P55" s="149"/>
      <c r="Q55" s="149"/>
      <c r="R55" s="149"/>
      <c r="S55" s="149"/>
      <c r="T55" s="149"/>
      <c r="U55" s="149"/>
      <c r="V55" s="149"/>
      <c r="W55" s="150"/>
    </row>
    <row r="56" spans="1:23" ht="61.2" customHeight="1" x14ac:dyDescent="0.3">
      <c r="A56" s="141">
        <f t="shared" si="5"/>
        <v>53</v>
      </c>
      <c r="B56" s="153" t="s">
        <v>195</v>
      </c>
      <c r="C56" s="154" t="s">
        <v>196</v>
      </c>
      <c r="D56" s="155" t="s">
        <v>5</v>
      </c>
      <c r="E56" s="144" t="s">
        <v>111</v>
      </c>
      <c r="F56" s="145" t="s">
        <v>69</v>
      </c>
      <c r="G56" s="156">
        <v>1</v>
      </c>
      <c r="H56" s="160">
        <v>2586</v>
      </c>
      <c r="I56" s="157">
        <f t="shared" si="6"/>
        <v>491.34000000000003</v>
      </c>
      <c r="J56" s="146">
        <f t="shared" si="7"/>
        <v>2586</v>
      </c>
      <c r="K56" s="146">
        <f t="shared" si="8"/>
        <v>3077.3399999999997</v>
      </c>
      <c r="L56" s="158">
        <f t="shared" si="9"/>
        <v>3077.3399999999997</v>
      </c>
      <c r="M56" s="149"/>
      <c r="N56" s="149"/>
      <c r="O56" s="149"/>
      <c r="P56" s="149"/>
      <c r="Q56" s="149"/>
      <c r="R56" s="149"/>
      <c r="S56" s="149"/>
      <c r="T56" s="149"/>
      <c r="U56" s="149"/>
      <c r="V56" s="149"/>
      <c r="W56" s="150"/>
    </row>
    <row r="57" spans="1:23" ht="63.6" customHeight="1" x14ac:dyDescent="0.3">
      <c r="A57" s="141">
        <f t="shared" si="5"/>
        <v>54</v>
      </c>
      <c r="B57" s="153" t="s">
        <v>197</v>
      </c>
      <c r="C57" s="154" t="s">
        <v>198</v>
      </c>
      <c r="D57" s="155" t="s">
        <v>5</v>
      </c>
      <c r="E57" s="144" t="s">
        <v>111</v>
      </c>
      <c r="F57" s="145" t="s">
        <v>69</v>
      </c>
      <c r="G57" s="156">
        <v>1</v>
      </c>
      <c r="H57" s="160">
        <v>4700</v>
      </c>
      <c r="I57" s="157">
        <f t="shared" si="6"/>
        <v>893</v>
      </c>
      <c r="J57" s="146">
        <f t="shared" si="7"/>
        <v>4700</v>
      </c>
      <c r="K57" s="146">
        <f t="shared" si="8"/>
        <v>5593</v>
      </c>
      <c r="L57" s="158">
        <f t="shared" si="9"/>
        <v>5593</v>
      </c>
      <c r="M57" s="149"/>
      <c r="N57" s="149"/>
      <c r="O57" s="149"/>
      <c r="P57" s="149"/>
      <c r="Q57" s="149"/>
      <c r="R57" s="149"/>
      <c r="S57" s="149"/>
      <c r="T57" s="149"/>
      <c r="U57" s="149"/>
      <c r="V57" s="149"/>
      <c r="W57" s="150"/>
    </row>
    <row r="58" spans="1:23" ht="60" customHeight="1" x14ac:dyDescent="0.3">
      <c r="A58" s="141">
        <f t="shared" si="5"/>
        <v>55</v>
      </c>
      <c r="B58" s="153" t="s">
        <v>200</v>
      </c>
      <c r="C58" s="154" t="s">
        <v>199</v>
      </c>
      <c r="D58" s="155" t="s">
        <v>5</v>
      </c>
      <c r="E58" s="144" t="s">
        <v>111</v>
      </c>
      <c r="F58" s="145" t="s">
        <v>69</v>
      </c>
      <c r="G58" s="156">
        <v>1</v>
      </c>
      <c r="H58" s="153">
        <v>187.4</v>
      </c>
      <c r="I58" s="157">
        <f t="shared" si="6"/>
        <v>35.606000000000002</v>
      </c>
      <c r="J58" s="146">
        <f t="shared" si="7"/>
        <v>187.4</v>
      </c>
      <c r="K58" s="146">
        <f t="shared" si="8"/>
        <v>223.006</v>
      </c>
      <c r="L58" s="158">
        <f t="shared" si="9"/>
        <v>223.006</v>
      </c>
      <c r="M58" s="149"/>
      <c r="N58" s="149"/>
      <c r="O58" s="149"/>
      <c r="P58" s="149"/>
      <c r="Q58" s="149"/>
      <c r="R58" s="149"/>
      <c r="S58" s="149"/>
      <c r="T58" s="149"/>
      <c r="U58" s="149"/>
      <c r="V58" s="149"/>
      <c r="W58" s="150"/>
    </row>
    <row r="59" spans="1:23" ht="61.8" customHeight="1" x14ac:dyDescent="0.3">
      <c r="A59" s="141">
        <f t="shared" si="5"/>
        <v>56</v>
      </c>
      <c r="B59" s="153" t="s">
        <v>146</v>
      </c>
      <c r="C59" s="154" t="s">
        <v>266</v>
      </c>
      <c r="D59" s="155" t="s">
        <v>5</v>
      </c>
      <c r="E59" s="144" t="s">
        <v>111</v>
      </c>
      <c r="F59" s="145" t="s">
        <v>69</v>
      </c>
      <c r="G59" s="156">
        <v>1</v>
      </c>
      <c r="H59" s="160">
        <v>8346</v>
      </c>
      <c r="I59" s="157">
        <f t="shared" si="6"/>
        <v>1585.74</v>
      </c>
      <c r="J59" s="146">
        <f t="shared" si="7"/>
        <v>8346</v>
      </c>
      <c r="K59" s="146">
        <f t="shared" si="8"/>
        <v>9931.74</v>
      </c>
      <c r="L59" s="158">
        <f t="shared" si="9"/>
        <v>9931.74</v>
      </c>
      <c r="M59" s="149"/>
      <c r="N59" s="149"/>
      <c r="O59" s="149"/>
      <c r="P59" s="149"/>
      <c r="Q59" s="149"/>
      <c r="R59" s="149"/>
      <c r="S59" s="149"/>
      <c r="T59" s="149"/>
      <c r="U59" s="149"/>
      <c r="V59" s="149"/>
      <c r="W59" s="150"/>
    </row>
    <row r="60" spans="1:23" ht="58.8" customHeight="1" x14ac:dyDescent="0.3">
      <c r="A60" s="141">
        <f t="shared" si="5"/>
        <v>57</v>
      </c>
      <c r="B60" s="153" t="s">
        <v>201</v>
      </c>
      <c r="C60" s="159" t="s">
        <v>202</v>
      </c>
      <c r="D60" s="155" t="s">
        <v>5</v>
      </c>
      <c r="E60" s="144" t="s">
        <v>111</v>
      </c>
      <c r="F60" s="145" t="s">
        <v>69</v>
      </c>
      <c r="G60" s="156">
        <v>1</v>
      </c>
      <c r="H60" s="153">
        <v>931.1</v>
      </c>
      <c r="I60" s="157">
        <f t="shared" si="6"/>
        <v>176.90900000000002</v>
      </c>
      <c r="J60" s="146">
        <f t="shared" si="7"/>
        <v>931.1</v>
      </c>
      <c r="K60" s="146">
        <f t="shared" si="8"/>
        <v>1108.009</v>
      </c>
      <c r="L60" s="158">
        <f t="shared" si="9"/>
        <v>1108.009</v>
      </c>
      <c r="M60" s="149"/>
      <c r="N60" s="149"/>
      <c r="O60" s="149"/>
      <c r="P60" s="149"/>
      <c r="Q60" s="149"/>
      <c r="R60" s="149"/>
      <c r="S60" s="149"/>
      <c r="T60" s="149"/>
      <c r="U60" s="149"/>
      <c r="V60" s="149"/>
      <c r="W60" s="150"/>
    </row>
    <row r="61" spans="1:23" ht="62.4" customHeight="1" x14ac:dyDescent="0.3">
      <c r="A61" s="141">
        <f t="shared" si="5"/>
        <v>58</v>
      </c>
      <c r="B61" s="153" t="s">
        <v>203</v>
      </c>
      <c r="C61" s="159" t="s">
        <v>252</v>
      </c>
      <c r="D61" s="155" t="s">
        <v>5</v>
      </c>
      <c r="E61" s="144" t="s">
        <v>111</v>
      </c>
      <c r="F61" s="145" t="s">
        <v>69</v>
      </c>
      <c r="G61" s="156">
        <v>1</v>
      </c>
      <c r="H61" s="153">
        <v>763.87</v>
      </c>
      <c r="I61" s="157">
        <f t="shared" si="6"/>
        <v>145.1353</v>
      </c>
      <c r="J61" s="146">
        <f t="shared" si="7"/>
        <v>763.87</v>
      </c>
      <c r="K61" s="146">
        <f t="shared" si="8"/>
        <v>909.00529999999992</v>
      </c>
      <c r="L61" s="158">
        <f t="shared" si="9"/>
        <v>909.00529999999992</v>
      </c>
      <c r="M61" s="149"/>
      <c r="N61" s="149"/>
      <c r="O61" s="149"/>
      <c r="P61" s="149"/>
      <c r="Q61" s="149"/>
      <c r="R61" s="149"/>
      <c r="S61" s="149"/>
      <c r="T61" s="149"/>
      <c r="U61" s="149"/>
      <c r="V61" s="149"/>
      <c r="W61" s="150"/>
    </row>
    <row r="62" spans="1:23" ht="73.8" customHeight="1" x14ac:dyDescent="0.3">
      <c r="A62" s="141">
        <f t="shared" si="5"/>
        <v>59</v>
      </c>
      <c r="B62" s="153" t="s">
        <v>147</v>
      </c>
      <c r="C62" s="154" t="s">
        <v>253</v>
      </c>
      <c r="D62" s="155" t="s">
        <v>5</v>
      </c>
      <c r="E62" s="144" t="s">
        <v>111</v>
      </c>
      <c r="F62" s="145" t="s">
        <v>69</v>
      </c>
      <c r="G62" s="156">
        <v>1</v>
      </c>
      <c r="H62" s="153">
        <v>448.74</v>
      </c>
      <c r="I62" s="157">
        <f t="shared" si="6"/>
        <v>85.260599999999997</v>
      </c>
      <c r="J62" s="146">
        <f t="shared" si="7"/>
        <v>448.74</v>
      </c>
      <c r="K62" s="146">
        <f t="shared" si="8"/>
        <v>534.00059999999996</v>
      </c>
      <c r="L62" s="158">
        <f t="shared" si="9"/>
        <v>534.00059999999996</v>
      </c>
      <c r="M62" s="149"/>
      <c r="N62" s="149"/>
      <c r="O62" s="149"/>
      <c r="P62" s="149"/>
      <c r="Q62" s="149"/>
      <c r="R62" s="149"/>
      <c r="S62" s="149"/>
      <c r="T62" s="149"/>
      <c r="U62" s="149"/>
      <c r="V62" s="149"/>
      <c r="W62" s="150"/>
    </row>
    <row r="63" spans="1:23" ht="67.2" customHeight="1" x14ac:dyDescent="0.3">
      <c r="A63" s="141">
        <f t="shared" si="5"/>
        <v>60</v>
      </c>
      <c r="B63" s="153" t="s">
        <v>204</v>
      </c>
      <c r="C63" s="159" t="s">
        <v>205</v>
      </c>
      <c r="D63" s="155" t="s">
        <v>5</v>
      </c>
      <c r="E63" s="144" t="s">
        <v>111</v>
      </c>
      <c r="F63" s="145" t="s">
        <v>69</v>
      </c>
      <c r="G63" s="156">
        <v>1</v>
      </c>
      <c r="H63" s="153">
        <v>325.63</v>
      </c>
      <c r="I63" s="157">
        <f t="shared" si="6"/>
        <v>61.869700000000002</v>
      </c>
      <c r="J63" s="146">
        <f t="shared" si="7"/>
        <v>325.63</v>
      </c>
      <c r="K63" s="146">
        <f t="shared" si="8"/>
        <v>387.49969999999996</v>
      </c>
      <c r="L63" s="158">
        <f t="shared" si="9"/>
        <v>387.49969999999996</v>
      </c>
      <c r="M63" s="149"/>
      <c r="N63" s="149"/>
      <c r="O63" s="149"/>
      <c r="P63" s="149"/>
      <c r="Q63" s="149"/>
      <c r="R63" s="149"/>
      <c r="S63" s="149"/>
      <c r="T63" s="149"/>
      <c r="U63" s="149"/>
      <c r="V63" s="149"/>
      <c r="W63" s="150"/>
    </row>
    <row r="64" spans="1:23" ht="58.2" customHeight="1" x14ac:dyDescent="0.3">
      <c r="A64" s="141">
        <f t="shared" si="5"/>
        <v>61</v>
      </c>
      <c r="B64" s="153" t="s">
        <v>148</v>
      </c>
      <c r="C64" s="154" t="s">
        <v>254</v>
      </c>
      <c r="D64" s="155" t="s">
        <v>5</v>
      </c>
      <c r="E64" s="144" t="s">
        <v>111</v>
      </c>
      <c r="F64" s="145" t="s">
        <v>69</v>
      </c>
      <c r="G64" s="156">
        <v>1</v>
      </c>
      <c r="H64" s="153">
        <v>85.72</v>
      </c>
      <c r="I64" s="157">
        <f t="shared" si="6"/>
        <v>16.286799999999999</v>
      </c>
      <c r="J64" s="146">
        <f t="shared" si="7"/>
        <v>85.72</v>
      </c>
      <c r="K64" s="146">
        <f t="shared" si="8"/>
        <v>102.0068</v>
      </c>
      <c r="L64" s="158">
        <f t="shared" si="9"/>
        <v>102.0068</v>
      </c>
      <c r="M64" s="149"/>
      <c r="N64" s="149"/>
      <c r="O64" s="149"/>
      <c r="P64" s="149"/>
      <c r="Q64" s="149"/>
      <c r="R64" s="149"/>
      <c r="S64" s="149"/>
      <c r="T64" s="149"/>
      <c r="U64" s="149"/>
      <c r="V64" s="149"/>
      <c r="W64" s="150"/>
    </row>
    <row r="65" spans="1:23" ht="59.4" customHeight="1" x14ac:dyDescent="0.3">
      <c r="A65" s="141">
        <f t="shared" si="5"/>
        <v>62</v>
      </c>
      <c r="B65" s="153" t="s">
        <v>149</v>
      </c>
      <c r="C65" s="154" t="s">
        <v>255</v>
      </c>
      <c r="D65" s="155" t="s">
        <v>5</v>
      </c>
      <c r="E65" s="144" t="s">
        <v>111</v>
      </c>
      <c r="F65" s="145" t="s">
        <v>69</v>
      </c>
      <c r="G65" s="156">
        <v>1</v>
      </c>
      <c r="H65" s="153">
        <v>247.9</v>
      </c>
      <c r="I65" s="157">
        <f t="shared" si="6"/>
        <v>47.100999999999999</v>
      </c>
      <c r="J65" s="146">
        <f t="shared" si="7"/>
        <v>247.9</v>
      </c>
      <c r="K65" s="146">
        <f t="shared" si="8"/>
        <v>295.00099999999998</v>
      </c>
      <c r="L65" s="158">
        <f t="shared" si="9"/>
        <v>295.00099999999998</v>
      </c>
      <c r="M65" s="149"/>
      <c r="N65" s="149"/>
      <c r="O65" s="149"/>
      <c r="P65" s="149"/>
      <c r="Q65" s="149"/>
      <c r="R65" s="149"/>
      <c r="S65" s="149"/>
      <c r="T65" s="149"/>
      <c r="U65" s="149"/>
      <c r="V65" s="149"/>
      <c r="W65" s="150"/>
    </row>
    <row r="66" spans="1:23" ht="58.2" customHeight="1" x14ac:dyDescent="0.3">
      <c r="A66" s="141">
        <f t="shared" si="5"/>
        <v>63</v>
      </c>
      <c r="B66" s="153" t="s">
        <v>150</v>
      </c>
      <c r="C66" s="154" t="s">
        <v>256</v>
      </c>
      <c r="D66" s="155" t="s">
        <v>5</v>
      </c>
      <c r="E66" s="144" t="s">
        <v>111</v>
      </c>
      <c r="F66" s="145" t="s">
        <v>69</v>
      </c>
      <c r="G66" s="156">
        <v>1</v>
      </c>
      <c r="H66" s="153">
        <v>94</v>
      </c>
      <c r="I66" s="157">
        <f t="shared" si="6"/>
        <v>17.86</v>
      </c>
      <c r="J66" s="146">
        <f t="shared" si="7"/>
        <v>94</v>
      </c>
      <c r="K66" s="146">
        <f t="shared" si="8"/>
        <v>111.86</v>
      </c>
      <c r="L66" s="158">
        <f t="shared" si="9"/>
        <v>111.86</v>
      </c>
      <c r="M66" s="149"/>
      <c r="N66" s="149"/>
      <c r="O66" s="149"/>
      <c r="P66" s="149"/>
      <c r="Q66" s="149"/>
      <c r="R66" s="149"/>
      <c r="S66" s="149"/>
      <c r="T66" s="149"/>
      <c r="U66" s="149"/>
      <c r="V66" s="149"/>
      <c r="W66" s="150"/>
    </row>
    <row r="67" spans="1:23" ht="66" customHeight="1" x14ac:dyDescent="0.3">
      <c r="A67" s="141">
        <f t="shared" si="5"/>
        <v>64</v>
      </c>
      <c r="B67" s="153" t="s">
        <v>151</v>
      </c>
      <c r="C67" s="154" t="s">
        <v>257</v>
      </c>
      <c r="D67" s="155" t="s">
        <v>5</v>
      </c>
      <c r="E67" s="144" t="s">
        <v>111</v>
      </c>
      <c r="F67" s="145" t="s">
        <v>69</v>
      </c>
      <c r="G67" s="156">
        <v>1</v>
      </c>
      <c r="H67" s="153">
        <v>331</v>
      </c>
      <c r="I67" s="157">
        <f t="shared" si="6"/>
        <v>62.89</v>
      </c>
      <c r="J67" s="146">
        <f t="shared" si="7"/>
        <v>331</v>
      </c>
      <c r="K67" s="146">
        <f t="shared" si="8"/>
        <v>393.89</v>
      </c>
      <c r="L67" s="158">
        <f t="shared" si="9"/>
        <v>393.89</v>
      </c>
      <c r="M67" s="149"/>
      <c r="N67" s="149"/>
      <c r="O67" s="149"/>
      <c r="P67" s="149"/>
      <c r="Q67" s="149"/>
      <c r="R67" s="149"/>
      <c r="S67" s="149"/>
      <c r="T67" s="149"/>
      <c r="U67" s="149"/>
      <c r="V67" s="149"/>
      <c r="W67" s="150"/>
    </row>
    <row r="68" spans="1:23" ht="62.4" customHeight="1" x14ac:dyDescent="0.3">
      <c r="A68" s="141">
        <f t="shared" ref="A68:A78" si="10">A67+1</f>
        <v>65</v>
      </c>
      <c r="B68" s="153" t="s">
        <v>206</v>
      </c>
      <c r="C68" s="159" t="s">
        <v>207</v>
      </c>
      <c r="D68" s="155" t="s">
        <v>5</v>
      </c>
      <c r="E68" s="144" t="s">
        <v>111</v>
      </c>
      <c r="F68" s="145" t="s">
        <v>69</v>
      </c>
      <c r="G68" s="156">
        <v>1</v>
      </c>
      <c r="H68" s="153">
        <v>226</v>
      </c>
      <c r="I68" s="157">
        <f t="shared" si="6"/>
        <v>42.94</v>
      </c>
      <c r="J68" s="146">
        <f t="shared" si="7"/>
        <v>226</v>
      </c>
      <c r="K68" s="146">
        <f t="shared" si="8"/>
        <v>268.94</v>
      </c>
      <c r="L68" s="158">
        <f t="shared" si="9"/>
        <v>268.94</v>
      </c>
      <c r="M68" s="149"/>
      <c r="N68" s="149"/>
      <c r="O68" s="149"/>
      <c r="P68" s="149"/>
      <c r="Q68" s="149"/>
      <c r="R68" s="149"/>
      <c r="S68" s="149"/>
      <c r="T68" s="149"/>
      <c r="U68" s="149"/>
      <c r="V68" s="149"/>
      <c r="W68" s="150"/>
    </row>
    <row r="69" spans="1:23" ht="60.6" customHeight="1" x14ac:dyDescent="0.3">
      <c r="A69" s="141">
        <f t="shared" si="10"/>
        <v>66</v>
      </c>
      <c r="B69" s="153" t="s">
        <v>208</v>
      </c>
      <c r="C69" s="159" t="s">
        <v>209</v>
      </c>
      <c r="D69" s="155" t="s">
        <v>5</v>
      </c>
      <c r="E69" s="144" t="s">
        <v>111</v>
      </c>
      <c r="F69" s="145" t="s">
        <v>69</v>
      </c>
      <c r="G69" s="156">
        <v>1</v>
      </c>
      <c r="H69" s="153">
        <v>126.05</v>
      </c>
      <c r="I69" s="157">
        <f t="shared" si="6"/>
        <v>23.9495</v>
      </c>
      <c r="J69" s="146">
        <f t="shared" si="7"/>
        <v>126.05</v>
      </c>
      <c r="K69" s="146">
        <f t="shared" si="8"/>
        <v>149.99949999999998</v>
      </c>
      <c r="L69" s="158">
        <f t="shared" si="9"/>
        <v>149.99949999999998</v>
      </c>
      <c r="M69" s="149"/>
      <c r="N69" s="149"/>
      <c r="O69" s="149"/>
      <c r="P69" s="149"/>
      <c r="Q69" s="149"/>
      <c r="R69" s="149"/>
      <c r="S69" s="149"/>
      <c r="T69" s="149"/>
      <c r="U69" s="149"/>
      <c r="V69" s="149"/>
      <c r="W69" s="150"/>
    </row>
    <row r="70" spans="1:23" ht="63.6" customHeight="1" x14ac:dyDescent="0.3">
      <c r="A70" s="141">
        <f t="shared" si="10"/>
        <v>67</v>
      </c>
      <c r="B70" s="153" t="s">
        <v>152</v>
      </c>
      <c r="C70" s="154" t="s">
        <v>258</v>
      </c>
      <c r="D70" s="155" t="s">
        <v>5</v>
      </c>
      <c r="E70" s="144" t="s">
        <v>111</v>
      </c>
      <c r="F70" s="145" t="s">
        <v>69</v>
      </c>
      <c r="G70" s="156">
        <v>1</v>
      </c>
      <c r="H70" s="153">
        <v>587.80999999999995</v>
      </c>
      <c r="I70" s="157">
        <f t="shared" si="6"/>
        <v>111.68389999999999</v>
      </c>
      <c r="J70" s="146">
        <f t="shared" si="7"/>
        <v>587.80999999999995</v>
      </c>
      <c r="K70" s="146">
        <f t="shared" si="8"/>
        <v>699.49389999999994</v>
      </c>
      <c r="L70" s="158">
        <f t="shared" si="9"/>
        <v>699.49389999999994</v>
      </c>
      <c r="M70" s="149"/>
      <c r="N70" s="149"/>
      <c r="O70" s="149"/>
      <c r="P70" s="149"/>
      <c r="Q70" s="149"/>
      <c r="R70" s="149"/>
      <c r="S70" s="149"/>
      <c r="T70" s="149"/>
      <c r="U70" s="149"/>
      <c r="V70" s="149"/>
      <c r="W70" s="150"/>
    </row>
    <row r="71" spans="1:23" ht="64.2" customHeight="1" x14ac:dyDescent="0.3">
      <c r="A71" s="141">
        <f t="shared" si="10"/>
        <v>68</v>
      </c>
      <c r="B71" s="153" t="s">
        <v>153</v>
      </c>
      <c r="C71" s="161" t="s">
        <v>259</v>
      </c>
      <c r="D71" s="155" t="s">
        <v>5</v>
      </c>
      <c r="E71" s="144" t="s">
        <v>111</v>
      </c>
      <c r="F71" s="145" t="s">
        <v>69</v>
      </c>
      <c r="G71" s="156">
        <v>1</v>
      </c>
      <c r="H71" s="153">
        <v>374</v>
      </c>
      <c r="I71" s="157">
        <f t="shared" ref="I71:I78" si="11">H71*19%</f>
        <v>71.06</v>
      </c>
      <c r="J71" s="146">
        <f t="shared" ref="J71:J78" si="12">G71*H71</f>
        <v>374</v>
      </c>
      <c r="K71" s="146">
        <f t="shared" ref="K71:K78" si="13">J71*119%</f>
        <v>445.06</v>
      </c>
      <c r="L71" s="158">
        <f t="shared" ref="L71:L78" si="14">K71</f>
        <v>445.06</v>
      </c>
      <c r="M71" s="149"/>
      <c r="N71" s="149"/>
      <c r="O71" s="149"/>
      <c r="P71" s="149"/>
      <c r="Q71" s="149"/>
      <c r="R71" s="149"/>
      <c r="S71" s="149"/>
      <c r="T71" s="149"/>
      <c r="U71" s="149"/>
      <c r="V71" s="149"/>
      <c r="W71" s="150"/>
    </row>
    <row r="72" spans="1:23" ht="68.400000000000006" customHeight="1" x14ac:dyDescent="0.3">
      <c r="A72" s="141">
        <f t="shared" si="10"/>
        <v>69</v>
      </c>
      <c r="B72" s="153" t="s">
        <v>154</v>
      </c>
      <c r="C72" s="154" t="s">
        <v>260</v>
      </c>
      <c r="D72" s="155" t="s">
        <v>5</v>
      </c>
      <c r="E72" s="144" t="s">
        <v>111</v>
      </c>
      <c r="F72" s="145" t="s">
        <v>69</v>
      </c>
      <c r="G72" s="156">
        <v>1</v>
      </c>
      <c r="H72" s="153">
        <v>426</v>
      </c>
      <c r="I72" s="157">
        <f t="shared" si="11"/>
        <v>80.94</v>
      </c>
      <c r="J72" s="146">
        <f t="shared" si="12"/>
        <v>426</v>
      </c>
      <c r="K72" s="146">
        <f t="shared" si="13"/>
        <v>506.94</v>
      </c>
      <c r="L72" s="158">
        <f t="shared" si="14"/>
        <v>506.94</v>
      </c>
      <c r="M72" s="149"/>
      <c r="N72" s="149"/>
      <c r="O72" s="149"/>
      <c r="P72" s="149"/>
      <c r="Q72" s="149"/>
      <c r="R72" s="149"/>
      <c r="S72" s="149"/>
      <c r="T72" s="149"/>
      <c r="U72" s="149"/>
      <c r="V72" s="149"/>
      <c r="W72" s="150"/>
    </row>
    <row r="73" spans="1:23" ht="59.4" customHeight="1" x14ac:dyDescent="0.3">
      <c r="A73" s="141">
        <f t="shared" si="10"/>
        <v>70</v>
      </c>
      <c r="B73" s="153" t="s">
        <v>155</v>
      </c>
      <c r="C73" s="154" t="s">
        <v>261</v>
      </c>
      <c r="D73" s="155" t="s">
        <v>5</v>
      </c>
      <c r="E73" s="144" t="s">
        <v>111</v>
      </c>
      <c r="F73" s="145" t="s">
        <v>69</v>
      </c>
      <c r="G73" s="156">
        <v>1</v>
      </c>
      <c r="H73" s="153">
        <v>140</v>
      </c>
      <c r="I73" s="157">
        <f t="shared" si="11"/>
        <v>26.6</v>
      </c>
      <c r="J73" s="146">
        <f t="shared" si="12"/>
        <v>140</v>
      </c>
      <c r="K73" s="146">
        <f t="shared" si="13"/>
        <v>166.6</v>
      </c>
      <c r="L73" s="158">
        <f t="shared" si="14"/>
        <v>166.6</v>
      </c>
      <c r="M73" s="149"/>
      <c r="N73" s="149"/>
      <c r="O73" s="149"/>
      <c r="P73" s="149"/>
      <c r="Q73" s="149"/>
      <c r="R73" s="149"/>
      <c r="S73" s="149"/>
      <c r="T73" s="149"/>
      <c r="U73" s="149"/>
      <c r="V73" s="149"/>
      <c r="W73" s="150"/>
    </row>
    <row r="74" spans="1:23" ht="59.4" customHeight="1" x14ac:dyDescent="0.3">
      <c r="A74" s="141">
        <f t="shared" si="10"/>
        <v>71</v>
      </c>
      <c r="B74" s="153" t="s">
        <v>156</v>
      </c>
      <c r="C74" s="154" t="s">
        <v>210</v>
      </c>
      <c r="D74" s="155" t="s">
        <v>5</v>
      </c>
      <c r="E74" s="144" t="s">
        <v>111</v>
      </c>
      <c r="F74" s="145" t="s">
        <v>69</v>
      </c>
      <c r="G74" s="156">
        <v>1</v>
      </c>
      <c r="H74" s="160">
        <v>5640</v>
      </c>
      <c r="I74" s="157">
        <f t="shared" si="11"/>
        <v>1071.5999999999999</v>
      </c>
      <c r="J74" s="146">
        <f t="shared" si="12"/>
        <v>5640</v>
      </c>
      <c r="K74" s="146">
        <f t="shared" si="13"/>
        <v>6711.5999999999995</v>
      </c>
      <c r="L74" s="158">
        <f t="shared" si="14"/>
        <v>6711.5999999999995</v>
      </c>
      <c r="M74" s="149"/>
      <c r="N74" s="149"/>
      <c r="O74" s="149"/>
      <c r="P74" s="149"/>
      <c r="Q74" s="149"/>
      <c r="R74" s="149"/>
      <c r="S74" s="149"/>
      <c r="T74" s="149"/>
      <c r="U74" s="149"/>
      <c r="V74" s="149"/>
      <c r="W74" s="150"/>
    </row>
    <row r="75" spans="1:23" ht="63.6" customHeight="1" x14ac:dyDescent="0.3">
      <c r="A75" s="141">
        <f t="shared" si="10"/>
        <v>72</v>
      </c>
      <c r="B75" s="153" t="s">
        <v>211</v>
      </c>
      <c r="C75" s="154" t="s">
        <v>212</v>
      </c>
      <c r="D75" s="155" t="s">
        <v>5</v>
      </c>
      <c r="E75" s="144" t="s">
        <v>111</v>
      </c>
      <c r="F75" s="145" t="s">
        <v>69</v>
      </c>
      <c r="G75" s="156">
        <v>1</v>
      </c>
      <c r="H75" s="153">
        <v>151.26</v>
      </c>
      <c r="I75" s="157">
        <f t="shared" si="11"/>
        <v>28.7394</v>
      </c>
      <c r="J75" s="146">
        <f t="shared" si="12"/>
        <v>151.26</v>
      </c>
      <c r="K75" s="146">
        <f t="shared" si="13"/>
        <v>179.99939999999998</v>
      </c>
      <c r="L75" s="158">
        <f t="shared" si="14"/>
        <v>179.99939999999998</v>
      </c>
      <c r="M75" s="149"/>
      <c r="N75" s="149"/>
      <c r="O75" s="149"/>
      <c r="P75" s="149"/>
      <c r="Q75" s="149"/>
      <c r="R75" s="149"/>
      <c r="S75" s="149"/>
      <c r="T75" s="149"/>
      <c r="U75" s="149"/>
      <c r="V75" s="149"/>
      <c r="W75" s="150"/>
    </row>
    <row r="76" spans="1:23" ht="57.6" customHeight="1" x14ac:dyDescent="0.3">
      <c r="A76" s="141">
        <f t="shared" si="10"/>
        <v>73</v>
      </c>
      <c r="B76" s="153" t="s">
        <v>157</v>
      </c>
      <c r="C76" s="154" t="s">
        <v>213</v>
      </c>
      <c r="D76" s="155" t="s">
        <v>5</v>
      </c>
      <c r="E76" s="144" t="s">
        <v>111</v>
      </c>
      <c r="F76" s="145" t="s">
        <v>69</v>
      </c>
      <c r="G76" s="156">
        <v>1</v>
      </c>
      <c r="H76" s="153">
        <v>679.17</v>
      </c>
      <c r="I76" s="157">
        <f t="shared" si="11"/>
        <v>129.04229999999998</v>
      </c>
      <c r="J76" s="146">
        <f t="shared" si="12"/>
        <v>679.17</v>
      </c>
      <c r="K76" s="146">
        <f t="shared" si="13"/>
        <v>808.21229999999991</v>
      </c>
      <c r="L76" s="158">
        <f t="shared" si="14"/>
        <v>808.21229999999991</v>
      </c>
      <c r="M76" s="149"/>
      <c r="N76" s="149"/>
      <c r="O76" s="149"/>
      <c r="P76" s="149"/>
      <c r="Q76" s="149"/>
      <c r="R76" s="149"/>
      <c r="S76" s="149"/>
      <c r="T76" s="149"/>
      <c r="U76" s="149"/>
      <c r="V76" s="149"/>
      <c r="W76" s="150"/>
    </row>
    <row r="77" spans="1:23" ht="64.8" customHeight="1" x14ac:dyDescent="0.3">
      <c r="A77" s="141">
        <f t="shared" si="10"/>
        <v>74</v>
      </c>
      <c r="B77" s="153" t="s">
        <v>158</v>
      </c>
      <c r="C77" s="154" t="s">
        <v>262</v>
      </c>
      <c r="D77" s="155" t="s">
        <v>5</v>
      </c>
      <c r="E77" s="144" t="s">
        <v>111</v>
      </c>
      <c r="F77" s="145" t="s">
        <v>69</v>
      </c>
      <c r="G77" s="156">
        <v>1</v>
      </c>
      <c r="H77" s="153">
        <v>137</v>
      </c>
      <c r="I77" s="157">
        <f t="shared" si="11"/>
        <v>26.03</v>
      </c>
      <c r="J77" s="146">
        <f t="shared" si="12"/>
        <v>137</v>
      </c>
      <c r="K77" s="146">
        <f t="shared" si="13"/>
        <v>163.03</v>
      </c>
      <c r="L77" s="158">
        <f t="shared" si="14"/>
        <v>163.03</v>
      </c>
      <c r="M77" s="149"/>
      <c r="N77" s="149"/>
      <c r="O77" s="149"/>
      <c r="P77" s="149"/>
      <c r="Q77" s="149"/>
      <c r="R77" s="149"/>
      <c r="S77" s="149"/>
      <c r="T77" s="149"/>
      <c r="U77" s="149"/>
      <c r="V77" s="149"/>
      <c r="W77" s="150"/>
    </row>
    <row r="78" spans="1:23" ht="61.8" customHeight="1" thickBot="1" x14ac:dyDescent="0.35">
      <c r="A78" s="141">
        <f t="shared" si="10"/>
        <v>75</v>
      </c>
      <c r="B78" s="153" t="s">
        <v>215</v>
      </c>
      <c r="C78" s="154" t="s">
        <v>263</v>
      </c>
      <c r="D78" s="155" t="s">
        <v>5</v>
      </c>
      <c r="E78" s="144" t="s">
        <v>111</v>
      </c>
      <c r="F78" s="145" t="s">
        <v>69</v>
      </c>
      <c r="G78" s="156">
        <v>1</v>
      </c>
      <c r="H78" s="160">
        <v>2154.6</v>
      </c>
      <c r="I78" s="157">
        <f t="shared" si="11"/>
        <v>409.37399999999997</v>
      </c>
      <c r="J78" s="146">
        <f t="shared" si="12"/>
        <v>2154.6</v>
      </c>
      <c r="K78" s="146">
        <f t="shared" si="13"/>
        <v>2563.9739999999997</v>
      </c>
      <c r="L78" s="158">
        <f t="shared" si="14"/>
        <v>2563.9739999999997</v>
      </c>
      <c r="M78" s="149"/>
      <c r="N78" s="149"/>
      <c r="O78" s="149"/>
      <c r="P78" s="149"/>
      <c r="Q78" s="149"/>
      <c r="R78" s="149"/>
      <c r="S78" s="149"/>
      <c r="T78" s="149"/>
      <c r="U78" s="149"/>
      <c r="V78" s="149"/>
      <c r="W78" s="150"/>
    </row>
    <row r="79" spans="1:23" s="1" customFormat="1" ht="16.8" thickBot="1" x14ac:dyDescent="0.4">
      <c r="A79" s="162" t="s">
        <v>52</v>
      </c>
      <c r="B79" s="163"/>
      <c r="C79" s="163"/>
      <c r="D79" s="163"/>
      <c r="E79" s="163"/>
      <c r="F79" s="163"/>
      <c r="G79" s="163"/>
      <c r="H79" s="163"/>
      <c r="I79" s="164"/>
      <c r="J79" s="165">
        <f t="shared" ref="J79:W79" si="15">SUM(J4:J78)</f>
        <v>89898.799999999988</v>
      </c>
      <c r="K79" s="165">
        <f t="shared" si="15"/>
        <v>100267.25200000005</v>
      </c>
      <c r="L79" s="166">
        <f t="shared" si="15"/>
        <v>67131.251999999979</v>
      </c>
      <c r="M79" s="167">
        <f t="shared" si="15"/>
        <v>2192</v>
      </c>
      <c r="N79" s="167">
        <f t="shared" si="15"/>
        <v>2192</v>
      </c>
      <c r="O79" s="167">
        <f t="shared" si="15"/>
        <v>4384</v>
      </c>
      <c r="P79" s="167">
        <f t="shared" si="15"/>
        <v>4384</v>
      </c>
      <c r="Q79" s="167">
        <f t="shared" si="15"/>
        <v>4384</v>
      </c>
      <c r="R79" s="167">
        <f t="shared" si="15"/>
        <v>4384</v>
      </c>
      <c r="S79" s="167">
        <f t="shared" si="15"/>
        <v>4384</v>
      </c>
      <c r="T79" s="167">
        <f t="shared" si="15"/>
        <v>4384</v>
      </c>
      <c r="U79" s="167">
        <f t="shared" si="15"/>
        <v>4384</v>
      </c>
      <c r="V79" s="167">
        <f t="shared" si="15"/>
        <v>4384</v>
      </c>
      <c r="W79" s="168">
        <f t="shared" si="15"/>
        <v>4384</v>
      </c>
    </row>
    <row r="80" spans="1:23" ht="15.75" customHeight="1" x14ac:dyDescent="0.3">
      <c r="A80" s="169" t="s">
        <v>54</v>
      </c>
      <c r="B80" s="170"/>
      <c r="C80" s="170"/>
      <c r="D80" s="170"/>
      <c r="E80" s="170"/>
      <c r="F80" s="170"/>
      <c r="G80" s="170"/>
      <c r="H80" s="170"/>
      <c r="I80" s="170"/>
      <c r="J80" s="170"/>
      <c r="K80" s="170"/>
      <c r="L80" s="171"/>
      <c r="M80" s="172"/>
      <c r="N80" s="172"/>
      <c r="O80" s="172"/>
      <c r="P80" s="172"/>
      <c r="Q80" s="172"/>
      <c r="R80" s="172"/>
      <c r="S80" s="172"/>
      <c r="T80" s="172"/>
      <c r="U80" s="172"/>
      <c r="V80" s="172"/>
      <c r="W80" s="173"/>
    </row>
    <row r="81" spans="1:23" x14ac:dyDescent="0.3">
      <c r="A81" s="174">
        <f>A78+1</f>
        <v>76</v>
      </c>
      <c r="B81" s="175" t="s">
        <v>61</v>
      </c>
      <c r="C81" s="176" t="s">
        <v>217</v>
      </c>
      <c r="D81" s="177" t="s">
        <v>1</v>
      </c>
      <c r="E81" s="178" t="s">
        <v>111</v>
      </c>
      <c r="F81" s="178" t="s">
        <v>63</v>
      </c>
      <c r="G81" s="178">
        <v>5</v>
      </c>
      <c r="H81" s="146">
        <v>1300</v>
      </c>
      <c r="I81" s="179"/>
      <c r="J81" s="179">
        <f t="shared" ref="J81:J82" si="16">G81*H81</f>
        <v>6500</v>
      </c>
      <c r="K81" s="180">
        <f t="shared" ref="K81:K82" si="17">G81*(H81+I81)</f>
        <v>6500</v>
      </c>
      <c r="L81" s="181"/>
      <c r="M81" s="182"/>
      <c r="N81" s="182"/>
      <c r="O81" s="182"/>
      <c r="P81" s="182"/>
      <c r="Q81" s="182"/>
      <c r="R81" s="182"/>
      <c r="S81" s="182"/>
      <c r="T81" s="182"/>
      <c r="U81" s="182"/>
      <c r="V81" s="182"/>
      <c r="W81" s="183"/>
    </row>
    <row r="82" spans="1:23" ht="34.200000000000003" customHeight="1" x14ac:dyDescent="0.3">
      <c r="A82" s="184">
        <f>A81+1</f>
        <v>77</v>
      </c>
      <c r="B82" s="185" t="s">
        <v>64</v>
      </c>
      <c r="C82" s="176" t="s">
        <v>218</v>
      </c>
      <c r="D82" s="201" t="s">
        <v>2</v>
      </c>
      <c r="E82" s="186" t="s">
        <v>111</v>
      </c>
      <c r="F82" s="178" t="s">
        <v>63</v>
      </c>
      <c r="G82" s="178">
        <v>5</v>
      </c>
      <c r="H82" s="146">
        <v>892</v>
      </c>
      <c r="I82" s="179"/>
      <c r="J82" s="179">
        <f t="shared" si="16"/>
        <v>4460</v>
      </c>
      <c r="K82" s="187">
        <f t="shared" si="17"/>
        <v>4460</v>
      </c>
      <c r="L82" s="188"/>
      <c r="M82" s="189"/>
      <c r="N82" s="190"/>
      <c r="O82" s="190"/>
      <c r="P82" s="190"/>
      <c r="Q82" s="190"/>
      <c r="R82" s="190"/>
      <c r="S82" s="190"/>
      <c r="T82" s="190"/>
      <c r="U82" s="190"/>
      <c r="V82" s="190"/>
      <c r="W82" s="191"/>
    </row>
    <row r="83" spans="1:23" x14ac:dyDescent="0.3">
      <c r="A83" s="184">
        <f t="shared" ref="A83:A85" si="18">A82+1</f>
        <v>78</v>
      </c>
      <c r="B83" s="175" t="s">
        <v>65</v>
      </c>
      <c r="C83" s="176" t="s">
        <v>219</v>
      </c>
      <c r="D83" s="202" t="s">
        <v>1</v>
      </c>
      <c r="E83" s="178" t="s">
        <v>111</v>
      </c>
      <c r="F83" s="178" t="s">
        <v>63</v>
      </c>
      <c r="G83" s="178">
        <v>5</v>
      </c>
      <c r="H83" s="146">
        <v>1300</v>
      </c>
      <c r="I83" s="179"/>
      <c r="J83" s="179">
        <f t="shared" ref="J83:J84" si="19">G83*H83</f>
        <v>6500</v>
      </c>
      <c r="K83" s="180">
        <f t="shared" ref="K83:K84" si="20">G83*(H83+I83)</f>
        <v>6500</v>
      </c>
      <c r="L83" s="188"/>
      <c r="M83" s="190"/>
      <c r="N83" s="190"/>
      <c r="O83" s="190"/>
      <c r="P83" s="190"/>
      <c r="Q83" s="190"/>
      <c r="R83" s="190"/>
      <c r="S83" s="190"/>
      <c r="T83" s="190"/>
      <c r="U83" s="190"/>
      <c r="V83" s="190"/>
      <c r="W83" s="191"/>
    </row>
    <row r="84" spans="1:23" ht="36" customHeight="1" x14ac:dyDescent="0.3">
      <c r="A84" s="184">
        <f t="shared" si="18"/>
        <v>79</v>
      </c>
      <c r="B84" s="185" t="s">
        <v>66</v>
      </c>
      <c r="C84" s="176" t="s">
        <v>220</v>
      </c>
      <c r="D84" s="143" t="s">
        <v>2</v>
      </c>
      <c r="E84" s="186" t="s">
        <v>111</v>
      </c>
      <c r="F84" s="178" t="s">
        <v>63</v>
      </c>
      <c r="G84" s="178">
        <v>5</v>
      </c>
      <c r="H84" s="146">
        <v>892</v>
      </c>
      <c r="I84" s="179"/>
      <c r="J84" s="179">
        <f t="shared" si="19"/>
        <v>4460</v>
      </c>
      <c r="K84" s="187">
        <f t="shared" si="20"/>
        <v>4460</v>
      </c>
      <c r="L84" s="188"/>
      <c r="M84" s="189"/>
      <c r="N84" s="190"/>
      <c r="O84" s="190"/>
      <c r="P84" s="190"/>
      <c r="Q84" s="190"/>
      <c r="R84" s="190"/>
      <c r="S84" s="190"/>
      <c r="T84" s="190"/>
      <c r="U84" s="190"/>
      <c r="V84" s="190"/>
      <c r="W84" s="191"/>
    </row>
    <row r="85" spans="1:23" ht="37.799999999999997" customHeight="1" x14ac:dyDescent="0.3">
      <c r="A85" s="184">
        <f t="shared" si="18"/>
        <v>80</v>
      </c>
      <c r="B85" s="192" t="s">
        <v>159</v>
      </c>
      <c r="C85" s="193" t="s">
        <v>221</v>
      </c>
      <c r="D85" s="155" t="s">
        <v>4</v>
      </c>
      <c r="E85" s="186" t="s">
        <v>111</v>
      </c>
      <c r="F85" s="178" t="s">
        <v>160</v>
      </c>
      <c r="G85" s="178">
        <v>1</v>
      </c>
      <c r="H85" s="194">
        <v>7500</v>
      </c>
      <c r="I85" s="179">
        <v>0</v>
      </c>
      <c r="J85" s="179">
        <f t="shared" ref="J85:J87" si="21">G85*H85</f>
        <v>7500</v>
      </c>
      <c r="K85" s="179">
        <f>J85</f>
        <v>7500</v>
      </c>
      <c r="L85" s="188"/>
      <c r="M85" s="190"/>
      <c r="N85" s="190"/>
      <c r="O85" s="190"/>
      <c r="P85" s="190"/>
      <c r="Q85" s="190"/>
      <c r="R85" s="190"/>
      <c r="S85" s="190"/>
      <c r="T85" s="190"/>
      <c r="U85" s="190"/>
      <c r="V85" s="190"/>
      <c r="W85" s="191"/>
    </row>
    <row r="86" spans="1:23" ht="65.400000000000006" customHeight="1" x14ac:dyDescent="0.3">
      <c r="A86" s="184">
        <f t="shared" ref="A86:A87" si="22">A85+1</f>
        <v>81</v>
      </c>
      <c r="B86" s="153" t="s">
        <v>222</v>
      </c>
      <c r="C86" s="154" t="s">
        <v>214</v>
      </c>
      <c r="D86" s="155" t="s">
        <v>5</v>
      </c>
      <c r="E86" s="144" t="s">
        <v>111</v>
      </c>
      <c r="F86" s="145" t="s">
        <v>69</v>
      </c>
      <c r="G86" s="156">
        <v>1</v>
      </c>
      <c r="H86" s="160">
        <v>5655</v>
      </c>
      <c r="I86" s="157">
        <f t="shared" ref="I86:I87" si="23">H86*19%</f>
        <v>1074.45</v>
      </c>
      <c r="J86" s="146">
        <f t="shared" si="21"/>
        <v>5655</v>
      </c>
      <c r="K86" s="146">
        <f t="shared" ref="K86:K87" si="24">J86*119%</f>
        <v>6729.45</v>
      </c>
      <c r="L86" s="188"/>
      <c r="M86" s="190"/>
      <c r="N86" s="190"/>
      <c r="O86" s="190"/>
      <c r="P86" s="190"/>
      <c r="Q86" s="190"/>
      <c r="R86" s="190"/>
      <c r="S86" s="190"/>
      <c r="T86" s="190"/>
      <c r="U86" s="190"/>
      <c r="V86" s="190"/>
      <c r="W86" s="191"/>
    </row>
    <row r="87" spans="1:23" ht="63" customHeight="1" thickBot="1" x14ac:dyDescent="0.35">
      <c r="A87" s="184">
        <f t="shared" si="22"/>
        <v>82</v>
      </c>
      <c r="B87" s="153" t="s">
        <v>190</v>
      </c>
      <c r="C87" s="159" t="s">
        <v>189</v>
      </c>
      <c r="D87" s="155" t="s">
        <v>5</v>
      </c>
      <c r="E87" s="144" t="s">
        <v>111</v>
      </c>
      <c r="F87" s="145" t="s">
        <v>69</v>
      </c>
      <c r="G87" s="156">
        <v>1</v>
      </c>
      <c r="H87" s="153">
        <v>309</v>
      </c>
      <c r="I87" s="157">
        <f t="shared" si="23"/>
        <v>58.71</v>
      </c>
      <c r="J87" s="146">
        <f t="shared" si="21"/>
        <v>309</v>
      </c>
      <c r="K87" s="146">
        <f t="shared" si="24"/>
        <v>367.71</v>
      </c>
      <c r="L87" s="188"/>
      <c r="M87" s="190"/>
      <c r="N87" s="190"/>
      <c r="O87" s="190"/>
      <c r="P87" s="190"/>
      <c r="Q87" s="190"/>
      <c r="R87" s="190"/>
      <c r="S87" s="190"/>
      <c r="T87" s="190"/>
      <c r="U87" s="190"/>
      <c r="V87" s="190"/>
      <c r="W87" s="191"/>
    </row>
    <row r="88" spans="1:23" s="1" customFormat="1" ht="16.8" thickBot="1" x14ac:dyDescent="0.4">
      <c r="A88" s="162" t="s">
        <v>53</v>
      </c>
      <c r="B88" s="163"/>
      <c r="C88" s="163"/>
      <c r="D88" s="163"/>
      <c r="E88" s="163"/>
      <c r="F88" s="163"/>
      <c r="G88" s="163"/>
      <c r="H88" s="163"/>
      <c r="I88" s="164"/>
      <c r="J88" s="165">
        <f t="shared" ref="J88:W88" si="25">SUM(J81:J87)</f>
        <v>35384</v>
      </c>
      <c r="K88" s="165">
        <f t="shared" si="25"/>
        <v>36517.159999999996</v>
      </c>
      <c r="L88" s="166">
        <f t="shared" si="25"/>
        <v>0</v>
      </c>
      <c r="M88" s="165">
        <f t="shared" si="25"/>
        <v>0</v>
      </c>
      <c r="N88" s="165">
        <f t="shared" si="25"/>
        <v>0</v>
      </c>
      <c r="O88" s="165">
        <f t="shared" si="25"/>
        <v>0</v>
      </c>
      <c r="P88" s="165">
        <f t="shared" si="25"/>
        <v>0</v>
      </c>
      <c r="Q88" s="165">
        <f t="shared" si="25"/>
        <v>0</v>
      </c>
      <c r="R88" s="165">
        <f t="shared" si="25"/>
        <v>0</v>
      </c>
      <c r="S88" s="165">
        <f t="shared" si="25"/>
        <v>0</v>
      </c>
      <c r="T88" s="165">
        <f t="shared" si="25"/>
        <v>0</v>
      </c>
      <c r="U88" s="165">
        <f t="shared" si="25"/>
        <v>0</v>
      </c>
      <c r="V88" s="165">
        <f t="shared" si="25"/>
        <v>0</v>
      </c>
      <c r="W88" s="168">
        <f t="shared" si="25"/>
        <v>0</v>
      </c>
    </row>
    <row r="89" spans="1:23" s="1" customFormat="1" ht="16.8" thickBot="1" x14ac:dyDescent="0.4">
      <c r="A89" s="195" t="s">
        <v>47</v>
      </c>
      <c r="B89" s="196"/>
      <c r="C89" s="196"/>
      <c r="D89" s="196"/>
      <c r="E89" s="196"/>
      <c r="F89" s="196"/>
      <c r="G89" s="196"/>
      <c r="H89" s="196"/>
      <c r="I89" s="197"/>
      <c r="J89" s="198">
        <f t="shared" ref="J89:W89" si="26">J79+J88</f>
        <v>125282.79999999999</v>
      </c>
      <c r="K89" s="199">
        <f t="shared" si="26"/>
        <v>136784.41200000004</v>
      </c>
      <c r="L89" s="198">
        <f t="shared" si="26"/>
        <v>67131.251999999979</v>
      </c>
      <c r="M89" s="199">
        <f t="shared" si="26"/>
        <v>2192</v>
      </c>
      <c r="N89" s="199">
        <f t="shared" si="26"/>
        <v>2192</v>
      </c>
      <c r="O89" s="199">
        <f t="shared" si="26"/>
        <v>4384</v>
      </c>
      <c r="P89" s="199">
        <f t="shared" si="26"/>
        <v>4384</v>
      </c>
      <c r="Q89" s="199">
        <f t="shared" si="26"/>
        <v>4384</v>
      </c>
      <c r="R89" s="199">
        <f t="shared" si="26"/>
        <v>4384</v>
      </c>
      <c r="S89" s="199">
        <f t="shared" si="26"/>
        <v>4384</v>
      </c>
      <c r="T89" s="199">
        <f t="shared" si="26"/>
        <v>4384</v>
      </c>
      <c r="U89" s="199">
        <f t="shared" si="26"/>
        <v>4384</v>
      </c>
      <c r="V89" s="199">
        <f t="shared" si="26"/>
        <v>4384</v>
      </c>
      <c r="W89" s="200">
        <f t="shared" si="26"/>
        <v>4384</v>
      </c>
    </row>
    <row r="90" spans="1:23" ht="15" thickBot="1" x14ac:dyDescent="0.35"/>
    <row r="91" spans="1:23" ht="27" customHeight="1" thickBot="1" x14ac:dyDescent="0.35">
      <c r="A91" s="99" t="s">
        <v>49</v>
      </c>
      <c r="B91" s="100"/>
      <c r="C91" s="100"/>
      <c r="D91" s="101"/>
      <c r="E91" s="26">
        <f>E92+E93</f>
        <v>148000</v>
      </c>
      <c r="F91" s="27" t="s">
        <v>50</v>
      </c>
    </row>
    <row r="92" spans="1:23" ht="38.25" customHeight="1" x14ac:dyDescent="0.3">
      <c r="A92" s="93" t="s">
        <v>56</v>
      </c>
      <c r="B92" s="94"/>
      <c r="C92" s="94"/>
      <c r="D92" s="94"/>
      <c r="E92" s="37">
        <v>111000</v>
      </c>
      <c r="F92" s="38" t="s">
        <v>50</v>
      </c>
      <c r="I92" s="77"/>
      <c r="J92" s="77"/>
      <c r="K92" s="79"/>
    </row>
    <row r="93" spans="1:23" ht="69.75" customHeight="1" thickBot="1" x14ac:dyDescent="0.35">
      <c r="A93" s="97" t="s">
        <v>57</v>
      </c>
      <c r="B93" s="98"/>
      <c r="C93" s="98"/>
      <c r="D93" s="98"/>
      <c r="E93" s="39">
        <v>37000</v>
      </c>
      <c r="F93" s="40" t="s">
        <v>50</v>
      </c>
      <c r="I93" s="80"/>
      <c r="J93" s="77"/>
    </row>
    <row r="94" spans="1:23" x14ac:dyDescent="0.3">
      <c r="I94" s="77"/>
    </row>
    <row r="95" spans="1:23" x14ac:dyDescent="0.3">
      <c r="K95" s="77"/>
    </row>
    <row r="97" spans="11:11" x14ac:dyDescent="0.3">
      <c r="K97" s="77"/>
    </row>
  </sheetData>
  <mergeCells count="20">
    <mergeCell ref="A93:D93"/>
    <mergeCell ref="A91:D91"/>
    <mergeCell ref="A3:K3"/>
    <mergeCell ref="A80:K80"/>
    <mergeCell ref="A79:I79"/>
    <mergeCell ref="A89:I89"/>
    <mergeCell ref="A1:A2"/>
    <mergeCell ref="A88:I88"/>
    <mergeCell ref="B1:B2"/>
    <mergeCell ref="A92:D92"/>
    <mergeCell ref="I1:I2"/>
    <mergeCell ref="C1:C2"/>
    <mergeCell ref="D1:D2"/>
    <mergeCell ref="J1:J2"/>
    <mergeCell ref="K1:K2"/>
    <mergeCell ref="L1:W1"/>
    <mergeCell ref="E1:E2"/>
    <mergeCell ref="F1:F2"/>
    <mergeCell ref="G1:G2"/>
    <mergeCell ref="H1:H2"/>
  </mergeCells>
  <pageMargins left="0.25" right="0.25" top="0.75" bottom="0.75" header="0.3" footer="0.3"/>
  <pageSetup paperSize="9"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D81:D87 D4:D78</xm:sqref>
        </x14:dataValidation>
        <x14:dataValidation type="list" allowBlank="1" showInputMessage="1" showErrorMessage="1">
          <x14:formula1>
            <xm:f>'Cheltuieli Eligibile'!$B$40:$B$41</xm:f>
          </x14:formula1>
          <xm:sqref>E4:E78 E81:E87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70" zoomScaleNormal="70" workbookViewId="0">
      <pane ySplit="2" topLeftCell="A3" activePane="bottomLeft" state="frozen"/>
      <selection pane="bottomLeft" activeCell="C8" sqref="C8"/>
    </sheetView>
  </sheetViews>
  <sheetFormatPr defaultColWidth="9.109375" defaultRowHeight="14.4" x14ac:dyDescent="0.3"/>
  <cols>
    <col min="1" max="1" width="5.88671875" style="2" customWidth="1"/>
    <col min="2" max="2" width="33.5546875" style="2" customWidth="1"/>
    <col min="3" max="3" width="27.6640625" style="2" bestFit="1" customWidth="1"/>
    <col min="4" max="4" width="34.88671875" style="2" customWidth="1"/>
    <col min="5" max="5" width="11.109375" style="23" customWidth="1"/>
    <col min="6" max="6" width="13.109375" style="24" customWidth="1"/>
    <col min="7" max="7" width="11.44140625" style="23" customWidth="1"/>
    <col min="8" max="8" width="13.5546875" style="25" customWidth="1"/>
    <col min="9" max="9" width="13.44140625" style="25" customWidth="1"/>
    <col min="10" max="10" width="14.88671875" style="25" customWidth="1"/>
    <col min="11" max="11" width="14.5546875" style="25" customWidth="1"/>
    <col min="12" max="12" width="12" style="2" bestFit="1" customWidth="1"/>
    <col min="13" max="22" width="10.6640625" style="2" bestFit="1" customWidth="1"/>
    <col min="23" max="23" width="12" style="2" bestFit="1" customWidth="1"/>
    <col min="24" max="16384" width="9.109375" style="2"/>
  </cols>
  <sheetData>
    <row r="1" spans="1:23" ht="16.5" customHeight="1" x14ac:dyDescent="0.3">
      <c r="A1" s="86" t="s">
        <v>48</v>
      </c>
      <c r="B1" s="91" t="s">
        <v>26</v>
      </c>
      <c r="C1" s="91" t="s">
        <v>51</v>
      </c>
      <c r="D1" s="95" t="s">
        <v>27</v>
      </c>
      <c r="E1" s="81" t="s">
        <v>31</v>
      </c>
      <c r="F1" s="81" t="s">
        <v>30</v>
      </c>
      <c r="G1" s="81" t="s">
        <v>29</v>
      </c>
      <c r="H1" s="81" t="s">
        <v>28</v>
      </c>
      <c r="I1" s="81" t="s">
        <v>32</v>
      </c>
      <c r="J1" s="81" t="s">
        <v>33</v>
      </c>
      <c r="K1" s="81" t="s">
        <v>34</v>
      </c>
      <c r="L1" s="83" t="s">
        <v>58</v>
      </c>
      <c r="M1" s="84"/>
      <c r="N1" s="84"/>
      <c r="O1" s="84"/>
      <c r="P1" s="84"/>
      <c r="Q1" s="84"/>
      <c r="R1" s="84"/>
      <c r="S1" s="84"/>
      <c r="T1" s="84"/>
      <c r="U1" s="84"/>
      <c r="V1" s="84"/>
      <c r="W1" s="85"/>
    </row>
    <row r="2" spans="1:23" ht="16.5" customHeight="1" thickBot="1" x14ac:dyDescent="0.35">
      <c r="A2" s="87"/>
      <c r="B2" s="92"/>
      <c r="C2" s="92"/>
      <c r="D2" s="96"/>
      <c r="E2" s="82"/>
      <c r="F2" s="82"/>
      <c r="G2" s="82"/>
      <c r="H2" s="82"/>
      <c r="I2" s="82"/>
      <c r="J2" s="82"/>
      <c r="K2" s="82"/>
      <c r="L2" s="28" t="s">
        <v>35</v>
      </c>
      <c r="M2" s="29" t="s">
        <v>36</v>
      </c>
      <c r="N2" s="29" t="s">
        <v>37</v>
      </c>
      <c r="O2" s="29" t="s">
        <v>38</v>
      </c>
      <c r="P2" s="29" t="s">
        <v>39</v>
      </c>
      <c r="Q2" s="29" t="s">
        <v>40</v>
      </c>
      <c r="R2" s="29" t="s">
        <v>41</v>
      </c>
      <c r="S2" s="29" t="s">
        <v>42</v>
      </c>
      <c r="T2" s="29" t="s">
        <v>43</v>
      </c>
      <c r="U2" s="29" t="s">
        <v>44</v>
      </c>
      <c r="V2" s="29" t="s">
        <v>45</v>
      </c>
      <c r="W2" s="30" t="s">
        <v>46</v>
      </c>
    </row>
    <row r="3" spans="1:23" ht="15.75" customHeight="1" x14ac:dyDescent="0.3">
      <c r="A3" s="102" t="s">
        <v>55</v>
      </c>
      <c r="B3" s="103"/>
      <c r="C3" s="103"/>
      <c r="D3" s="103"/>
      <c r="E3" s="103"/>
      <c r="F3" s="103"/>
      <c r="G3" s="103"/>
      <c r="H3" s="103"/>
      <c r="I3" s="103"/>
      <c r="J3" s="103"/>
      <c r="K3" s="103"/>
      <c r="L3" s="57"/>
      <c r="M3" s="58"/>
      <c r="N3" s="58"/>
      <c r="O3" s="58"/>
      <c r="P3" s="58"/>
      <c r="Q3" s="58"/>
      <c r="R3" s="58"/>
      <c r="S3" s="58"/>
      <c r="T3" s="58"/>
      <c r="U3" s="58"/>
      <c r="V3" s="58"/>
      <c r="W3" s="59"/>
    </row>
    <row r="4" spans="1:23" x14ac:dyDescent="0.3">
      <c r="A4" s="3">
        <v>1</v>
      </c>
      <c r="B4" s="4" t="s">
        <v>61</v>
      </c>
      <c r="C4" s="4" t="s">
        <v>62</v>
      </c>
      <c r="D4" s="5" t="s">
        <v>1</v>
      </c>
      <c r="E4" s="46" t="s">
        <v>111</v>
      </c>
      <c r="F4" s="47" t="s">
        <v>63</v>
      </c>
      <c r="G4" s="47">
        <v>12</v>
      </c>
      <c r="H4" s="7">
        <v>1500</v>
      </c>
      <c r="I4" s="7"/>
      <c r="J4" s="7">
        <f>G4*H4</f>
        <v>18000</v>
      </c>
      <c r="K4" s="7">
        <f>G4*(H4+I4)</f>
        <v>18000</v>
      </c>
      <c r="L4" s="55">
        <f>$H4</f>
        <v>1500</v>
      </c>
      <c r="M4" s="56">
        <f t="shared" ref="M4:W4" si="0">$H4</f>
        <v>1500</v>
      </c>
      <c r="N4" s="56">
        <f t="shared" si="0"/>
        <v>1500</v>
      </c>
      <c r="O4" s="56">
        <f t="shared" si="0"/>
        <v>1500</v>
      </c>
      <c r="P4" s="56">
        <f t="shared" si="0"/>
        <v>1500</v>
      </c>
      <c r="Q4" s="56">
        <f t="shared" si="0"/>
        <v>1500</v>
      </c>
      <c r="R4" s="56">
        <f t="shared" si="0"/>
        <v>1500</v>
      </c>
      <c r="S4" s="56">
        <f t="shared" si="0"/>
        <v>1500</v>
      </c>
      <c r="T4" s="56">
        <f t="shared" si="0"/>
        <v>1500</v>
      </c>
      <c r="U4" s="56">
        <f t="shared" si="0"/>
        <v>1500</v>
      </c>
      <c r="V4" s="56">
        <f t="shared" si="0"/>
        <v>1500</v>
      </c>
      <c r="W4" s="52">
        <f t="shared" si="0"/>
        <v>1500</v>
      </c>
    </row>
    <row r="5" spans="1:23" ht="57.6" x14ac:dyDescent="0.3">
      <c r="A5" s="3">
        <v>2</v>
      </c>
      <c r="B5" s="49" t="s">
        <v>64</v>
      </c>
      <c r="C5" s="50" t="s">
        <v>62</v>
      </c>
      <c r="D5" s="5" t="s">
        <v>2</v>
      </c>
      <c r="E5" s="46" t="s">
        <v>111</v>
      </c>
      <c r="F5" s="47" t="s">
        <v>63</v>
      </c>
      <c r="G5" s="47">
        <v>12</v>
      </c>
      <c r="H5" s="7">
        <v>1064</v>
      </c>
      <c r="I5" s="7"/>
      <c r="J5" s="7">
        <f t="shared" ref="J5:J18" si="1">G5*H5</f>
        <v>12768</v>
      </c>
      <c r="K5" s="7">
        <f t="shared" ref="K5:K18" si="2">G5*(H5+I5)</f>
        <v>12768</v>
      </c>
      <c r="L5" s="55">
        <f t="shared" ref="L5:W10" si="3">$H5</f>
        <v>1064</v>
      </c>
      <c r="M5" s="56">
        <f t="shared" si="3"/>
        <v>1064</v>
      </c>
      <c r="N5" s="56">
        <f t="shared" si="3"/>
        <v>1064</v>
      </c>
      <c r="O5" s="56">
        <f t="shared" si="3"/>
        <v>1064</v>
      </c>
      <c r="P5" s="56">
        <f t="shared" si="3"/>
        <v>1064</v>
      </c>
      <c r="Q5" s="56">
        <f t="shared" si="3"/>
        <v>1064</v>
      </c>
      <c r="R5" s="56">
        <f t="shared" si="3"/>
        <v>1064</v>
      </c>
      <c r="S5" s="56">
        <f t="shared" si="3"/>
        <v>1064</v>
      </c>
      <c r="T5" s="56">
        <f t="shared" si="3"/>
        <v>1064</v>
      </c>
      <c r="U5" s="56">
        <f t="shared" si="3"/>
        <v>1064</v>
      </c>
      <c r="V5" s="56">
        <f t="shared" si="3"/>
        <v>1064</v>
      </c>
      <c r="W5" s="52">
        <f t="shared" si="3"/>
        <v>1064</v>
      </c>
    </row>
    <row r="6" spans="1:23" x14ac:dyDescent="0.3">
      <c r="A6" s="3">
        <v>3</v>
      </c>
      <c r="B6" s="50" t="s">
        <v>65</v>
      </c>
      <c r="C6" s="50" t="s">
        <v>62</v>
      </c>
      <c r="D6" s="5" t="s">
        <v>1</v>
      </c>
      <c r="E6" s="46" t="s">
        <v>111</v>
      </c>
      <c r="F6" s="47" t="s">
        <v>63</v>
      </c>
      <c r="G6" s="47">
        <v>12</v>
      </c>
      <c r="H6" s="7">
        <v>1500</v>
      </c>
      <c r="I6" s="7"/>
      <c r="J6" s="7">
        <f t="shared" si="1"/>
        <v>18000</v>
      </c>
      <c r="K6" s="7">
        <f t="shared" si="2"/>
        <v>18000</v>
      </c>
      <c r="L6" s="55">
        <f t="shared" si="3"/>
        <v>1500</v>
      </c>
      <c r="M6" s="56">
        <f t="shared" si="3"/>
        <v>1500</v>
      </c>
      <c r="N6" s="56">
        <f t="shared" si="3"/>
        <v>1500</v>
      </c>
      <c r="O6" s="56">
        <f t="shared" si="3"/>
        <v>1500</v>
      </c>
      <c r="P6" s="56">
        <f t="shared" si="3"/>
        <v>1500</v>
      </c>
      <c r="Q6" s="56">
        <f t="shared" si="3"/>
        <v>1500</v>
      </c>
      <c r="R6" s="56">
        <f t="shared" si="3"/>
        <v>1500</v>
      </c>
      <c r="S6" s="56">
        <f t="shared" si="3"/>
        <v>1500</v>
      </c>
      <c r="T6" s="56">
        <f t="shared" si="3"/>
        <v>1500</v>
      </c>
      <c r="U6" s="56">
        <f t="shared" si="3"/>
        <v>1500</v>
      </c>
      <c r="V6" s="56">
        <f t="shared" si="3"/>
        <v>1500</v>
      </c>
      <c r="W6" s="52">
        <f t="shared" si="3"/>
        <v>1500</v>
      </c>
    </row>
    <row r="7" spans="1:23" ht="69.75" customHeight="1" x14ac:dyDescent="0.3">
      <c r="A7" s="3">
        <v>4</v>
      </c>
      <c r="B7" s="49" t="s">
        <v>66</v>
      </c>
      <c r="C7" s="50" t="s">
        <v>62</v>
      </c>
      <c r="D7" s="5" t="s">
        <v>2</v>
      </c>
      <c r="E7" s="46" t="s">
        <v>111</v>
      </c>
      <c r="F7" s="47" t="s">
        <v>63</v>
      </c>
      <c r="G7" s="47">
        <v>12</v>
      </c>
      <c r="H7" s="7">
        <v>1064</v>
      </c>
      <c r="I7" s="7"/>
      <c r="J7" s="7">
        <f t="shared" si="1"/>
        <v>12768</v>
      </c>
      <c r="K7" s="7">
        <f t="shared" si="2"/>
        <v>12768</v>
      </c>
      <c r="L7" s="55">
        <f t="shared" si="3"/>
        <v>1064</v>
      </c>
      <c r="M7" s="56">
        <f t="shared" si="3"/>
        <v>1064</v>
      </c>
      <c r="N7" s="56">
        <f t="shared" si="3"/>
        <v>1064</v>
      </c>
      <c r="O7" s="56">
        <f t="shared" si="3"/>
        <v>1064</v>
      </c>
      <c r="P7" s="56">
        <f t="shared" si="3"/>
        <v>1064</v>
      </c>
      <c r="Q7" s="56">
        <f t="shared" si="3"/>
        <v>1064</v>
      </c>
      <c r="R7" s="56">
        <f t="shared" si="3"/>
        <v>1064</v>
      </c>
      <c r="S7" s="56">
        <f t="shared" si="3"/>
        <v>1064</v>
      </c>
      <c r="T7" s="56">
        <f t="shared" si="3"/>
        <v>1064</v>
      </c>
      <c r="U7" s="56">
        <f t="shared" si="3"/>
        <v>1064</v>
      </c>
      <c r="V7" s="56">
        <f t="shared" si="3"/>
        <v>1064</v>
      </c>
      <c r="W7" s="52">
        <f t="shared" si="3"/>
        <v>1064</v>
      </c>
    </row>
    <row r="8" spans="1:23" ht="114.75" customHeight="1" x14ac:dyDescent="0.3">
      <c r="A8" s="3">
        <v>5</v>
      </c>
      <c r="B8" s="50" t="s">
        <v>67</v>
      </c>
      <c r="C8" s="50" t="s">
        <v>68</v>
      </c>
      <c r="D8" s="5" t="s">
        <v>5</v>
      </c>
      <c r="E8" s="46" t="s">
        <v>111</v>
      </c>
      <c r="F8" s="47" t="s">
        <v>69</v>
      </c>
      <c r="G8" s="47">
        <v>1</v>
      </c>
      <c r="H8" s="7">
        <v>23000</v>
      </c>
      <c r="I8" s="7">
        <f>H8*19%</f>
        <v>4370</v>
      </c>
      <c r="J8" s="7">
        <f t="shared" si="1"/>
        <v>23000</v>
      </c>
      <c r="K8" s="7">
        <f t="shared" si="2"/>
        <v>27370</v>
      </c>
      <c r="L8" s="55">
        <f>$K8</f>
        <v>27370</v>
      </c>
      <c r="M8" s="10"/>
      <c r="N8" s="10"/>
      <c r="O8" s="10"/>
      <c r="P8" s="10"/>
      <c r="Q8" s="10"/>
      <c r="R8" s="10"/>
      <c r="S8" s="10"/>
      <c r="T8" s="10"/>
      <c r="U8" s="10"/>
      <c r="V8" s="10"/>
      <c r="W8" s="8"/>
    </row>
    <row r="9" spans="1:23" ht="72" x14ac:dyDescent="0.3">
      <c r="A9" s="3">
        <v>6</v>
      </c>
      <c r="B9" s="51" t="s">
        <v>71</v>
      </c>
      <c r="C9" s="51" t="s">
        <v>74</v>
      </c>
      <c r="D9" s="5" t="s">
        <v>6</v>
      </c>
      <c r="E9" s="46" t="s">
        <v>111</v>
      </c>
      <c r="F9" s="47" t="s">
        <v>63</v>
      </c>
      <c r="G9" s="47">
        <v>12</v>
      </c>
      <c r="H9" s="7">
        <v>1000</v>
      </c>
      <c r="I9" s="7"/>
      <c r="J9" s="7">
        <f t="shared" si="1"/>
        <v>12000</v>
      </c>
      <c r="K9" s="7">
        <f t="shared" si="2"/>
        <v>12000</v>
      </c>
      <c r="L9" s="55">
        <f t="shared" si="3"/>
        <v>1000</v>
      </c>
      <c r="M9" s="56">
        <f t="shared" si="3"/>
        <v>1000</v>
      </c>
      <c r="N9" s="56">
        <f t="shared" si="3"/>
        <v>1000</v>
      </c>
      <c r="O9" s="56">
        <f t="shared" si="3"/>
        <v>1000</v>
      </c>
      <c r="P9" s="56">
        <f t="shared" si="3"/>
        <v>1000</v>
      </c>
      <c r="Q9" s="56">
        <f t="shared" si="3"/>
        <v>1000</v>
      </c>
      <c r="R9" s="56">
        <f t="shared" si="3"/>
        <v>1000</v>
      </c>
      <c r="S9" s="56">
        <f t="shared" si="3"/>
        <v>1000</v>
      </c>
      <c r="T9" s="56">
        <f t="shared" si="3"/>
        <v>1000</v>
      </c>
      <c r="U9" s="56">
        <f t="shared" si="3"/>
        <v>1000</v>
      </c>
      <c r="V9" s="56">
        <f t="shared" si="3"/>
        <v>1000</v>
      </c>
      <c r="W9" s="52">
        <f t="shared" si="3"/>
        <v>1000</v>
      </c>
    </row>
    <row r="10" spans="1:23" ht="43.2" x14ac:dyDescent="0.3">
      <c r="A10" s="3">
        <v>7</v>
      </c>
      <c r="B10" s="51" t="s">
        <v>73</v>
      </c>
      <c r="C10" s="51" t="s">
        <v>70</v>
      </c>
      <c r="D10" s="5" t="s">
        <v>12</v>
      </c>
      <c r="E10" s="46" t="s">
        <v>111</v>
      </c>
      <c r="F10" s="47" t="s">
        <v>63</v>
      </c>
      <c r="G10" s="47">
        <v>12</v>
      </c>
      <c r="H10" s="7">
        <v>200</v>
      </c>
      <c r="I10" s="7"/>
      <c r="J10" s="7">
        <f t="shared" si="1"/>
        <v>2400</v>
      </c>
      <c r="K10" s="7">
        <f t="shared" si="2"/>
        <v>2400</v>
      </c>
      <c r="L10" s="55">
        <f t="shared" si="3"/>
        <v>200</v>
      </c>
      <c r="M10" s="56">
        <f t="shared" si="3"/>
        <v>200</v>
      </c>
      <c r="N10" s="56">
        <f t="shared" si="3"/>
        <v>200</v>
      </c>
      <c r="O10" s="56">
        <f t="shared" si="3"/>
        <v>200</v>
      </c>
      <c r="P10" s="56">
        <f t="shared" si="3"/>
        <v>200</v>
      </c>
      <c r="Q10" s="56">
        <f t="shared" si="3"/>
        <v>200</v>
      </c>
      <c r="R10" s="56">
        <f t="shared" si="3"/>
        <v>200</v>
      </c>
      <c r="S10" s="56">
        <f t="shared" si="3"/>
        <v>200</v>
      </c>
      <c r="T10" s="56">
        <f t="shared" si="3"/>
        <v>200</v>
      </c>
      <c r="U10" s="56">
        <f t="shared" si="3"/>
        <v>200</v>
      </c>
      <c r="V10" s="56">
        <f t="shared" si="3"/>
        <v>200</v>
      </c>
      <c r="W10" s="52">
        <f t="shared" si="3"/>
        <v>200</v>
      </c>
    </row>
    <row r="11" spans="1:23" ht="28.8" x14ac:dyDescent="0.3">
      <c r="A11" s="3">
        <v>8</v>
      </c>
      <c r="B11" s="51" t="s">
        <v>75</v>
      </c>
      <c r="C11" s="51" t="s">
        <v>76</v>
      </c>
      <c r="D11" s="5" t="s">
        <v>8</v>
      </c>
      <c r="E11" s="46" t="s">
        <v>112</v>
      </c>
      <c r="F11" s="47" t="s">
        <v>63</v>
      </c>
      <c r="G11" s="47">
        <v>12</v>
      </c>
      <c r="H11" s="7">
        <v>100</v>
      </c>
      <c r="I11" s="7">
        <f>H11*19%</f>
        <v>19</v>
      </c>
      <c r="J11" s="7">
        <f t="shared" si="1"/>
        <v>1200</v>
      </c>
      <c r="K11" s="7">
        <f t="shared" si="2"/>
        <v>1428</v>
      </c>
      <c r="L11" s="55">
        <f>$H11+$I11</f>
        <v>119</v>
      </c>
      <c r="M11" s="56">
        <f t="shared" ref="M11:W14" si="4">$H11+$I11</f>
        <v>119</v>
      </c>
      <c r="N11" s="56">
        <f t="shared" si="4"/>
        <v>119</v>
      </c>
      <c r="O11" s="56">
        <f t="shared" si="4"/>
        <v>119</v>
      </c>
      <c r="P11" s="56">
        <f t="shared" si="4"/>
        <v>119</v>
      </c>
      <c r="Q11" s="56">
        <f t="shared" si="4"/>
        <v>119</v>
      </c>
      <c r="R11" s="56">
        <f t="shared" si="4"/>
        <v>119</v>
      </c>
      <c r="S11" s="56">
        <f t="shared" si="4"/>
        <v>119</v>
      </c>
      <c r="T11" s="56">
        <f t="shared" si="4"/>
        <v>119</v>
      </c>
      <c r="U11" s="56">
        <f t="shared" si="4"/>
        <v>119</v>
      </c>
      <c r="V11" s="56">
        <f t="shared" si="4"/>
        <v>119</v>
      </c>
      <c r="W11" s="52">
        <f t="shared" si="4"/>
        <v>119</v>
      </c>
    </row>
    <row r="12" spans="1:23" ht="28.8" x14ac:dyDescent="0.3">
      <c r="A12" s="3">
        <v>9</v>
      </c>
      <c r="B12" s="51" t="s">
        <v>75</v>
      </c>
      <c r="C12" s="51" t="s">
        <v>79</v>
      </c>
      <c r="D12" s="5" t="s">
        <v>8</v>
      </c>
      <c r="E12" s="46" t="s">
        <v>112</v>
      </c>
      <c r="F12" s="47" t="s">
        <v>63</v>
      </c>
      <c r="G12" s="47">
        <v>12</v>
      </c>
      <c r="H12" s="7">
        <v>100</v>
      </c>
      <c r="I12" s="7">
        <f>H12*19%</f>
        <v>19</v>
      </c>
      <c r="J12" s="7">
        <f t="shared" si="1"/>
        <v>1200</v>
      </c>
      <c r="K12" s="7">
        <f t="shared" si="2"/>
        <v>1428</v>
      </c>
      <c r="L12" s="55">
        <f>$H12+$I12</f>
        <v>119</v>
      </c>
      <c r="M12" s="56">
        <f t="shared" si="4"/>
        <v>119</v>
      </c>
      <c r="N12" s="56">
        <f t="shared" si="4"/>
        <v>119</v>
      </c>
      <c r="O12" s="56">
        <f t="shared" si="4"/>
        <v>119</v>
      </c>
      <c r="P12" s="56">
        <f t="shared" si="4"/>
        <v>119</v>
      </c>
      <c r="Q12" s="56">
        <f t="shared" si="4"/>
        <v>119</v>
      </c>
      <c r="R12" s="56">
        <f t="shared" si="4"/>
        <v>119</v>
      </c>
      <c r="S12" s="56">
        <f t="shared" si="4"/>
        <v>119</v>
      </c>
      <c r="T12" s="56">
        <f t="shared" si="4"/>
        <v>119</v>
      </c>
      <c r="U12" s="56">
        <f t="shared" si="4"/>
        <v>119</v>
      </c>
      <c r="V12" s="56">
        <f t="shared" si="4"/>
        <v>119</v>
      </c>
      <c r="W12" s="52">
        <f t="shared" si="4"/>
        <v>119</v>
      </c>
    </row>
    <row r="13" spans="1:23" ht="72" x14ac:dyDescent="0.3">
      <c r="A13" s="3">
        <v>10</v>
      </c>
      <c r="B13" s="51" t="s">
        <v>77</v>
      </c>
      <c r="C13" s="51" t="s">
        <v>78</v>
      </c>
      <c r="D13" s="5" t="s">
        <v>4</v>
      </c>
      <c r="E13" s="46" t="s">
        <v>111</v>
      </c>
      <c r="F13" s="47" t="s">
        <v>63</v>
      </c>
      <c r="G13" s="47">
        <v>12</v>
      </c>
      <c r="H13" s="7">
        <v>250</v>
      </c>
      <c r="I13" s="7">
        <f>H13*19%</f>
        <v>47.5</v>
      </c>
      <c r="J13" s="7">
        <f t="shared" ref="J13" si="5">G13*H13</f>
        <v>3000</v>
      </c>
      <c r="K13" s="7">
        <f t="shared" si="2"/>
        <v>3570</v>
      </c>
      <c r="L13" s="55">
        <f>$H13+$I13</f>
        <v>297.5</v>
      </c>
      <c r="M13" s="56">
        <f t="shared" si="4"/>
        <v>297.5</v>
      </c>
      <c r="N13" s="56">
        <f t="shared" si="4"/>
        <v>297.5</v>
      </c>
      <c r="O13" s="56">
        <f t="shared" si="4"/>
        <v>297.5</v>
      </c>
      <c r="P13" s="56">
        <f t="shared" si="4"/>
        <v>297.5</v>
      </c>
      <c r="Q13" s="56">
        <f t="shared" si="4"/>
        <v>297.5</v>
      </c>
      <c r="R13" s="56">
        <f t="shared" si="4"/>
        <v>297.5</v>
      </c>
      <c r="S13" s="56">
        <f t="shared" si="4"/>
        <v>297.5</v>
      </c>
      <c r="T13" s="56">
        <f t="shared" si="4"/>
        <v>297.5</v>
      </c>
      <c r="U13" s="56">
        <f t="shared" si="4"/>
        <v>297.5</v>
      </c>
      <c r="V13" s="56">
        <f t="shared" si="4"/>
        <v>297.5</v>
      </c>
      <c r="W13" s="52">
        <f t="shared" si="4"/>
        <v>297.5</v>
      </c>
    </row>
    <row r="14" spans="1:23" ht="100.8" x14ac:dyDescent="0.3">
      <c r="A14" s="3">
        <v>11</v>
      </c>
      <c r="B14" s="51" t="s">
        <v>80</v>
      </c>
      <c r="C14" s="51" t="s">
        <v>81</v>
      </c>
      <c r="D14" s="5" t="s">
        <v>5</v>
      </c>
      <c r="E14" s="46" t="s">
        <v>111</v>
      </c>
      <c r="F14" s="47" t="s">
        <v>63</v>
      </c>
      <c r="G14" s="47">
        <v>10</v>
      </c>
      <c r="H14" s="7">
        <v>106</v>
      </c>
      <c r="I14" s="7">
        <f>H14*19%</f>
        <v>20.14</v>
      </c>
      <c r="J14" s="7">
        <f t="shared" si="1"/>
        <v>1060</v>
      </c>
      <c r="K14" s="7">
        <f t="shared" si="2"/>
        <v>1261.4000000000001</v>
      </c>
      <c r="L14" s="55"/>
      <c r="M14" s="56"/>
      <c r="N14" s="56">
        <f t="shared" si="4"/>
        <v>126.14</v>
      </c>
      <c r="O14" s="56">
        <f t="shared" si="4"/>
        <v>126.14</v>
      </c>
      <c r="P14" s="56">
        <f t="shared" si="4"/>
        <v>126.14</v>
      </c>
      <c r="Q14" s="56">
        <f t="shared" si="4"/>
        <v>126.14</v>
      </c>
      <c r="R14" s="56">
        <f t="shared" si="4"/>
        <v>126.14</v>
      </c>
      <c r="S14" s="56">
        <f t="shared" si="4"/>
        <v>126.14</v>
      </c>
      <c r="T14" s="56">
        <f t="shared" si="4"/>
        <v>126.14</v>
      </c>
      <c r="U14" s="56">
        <f t="shared" si="4"/>
        <v>126.14</v>
      </c>
      <c r="V14" s="56">
        <f t="shared" si="4"/>
        <v>126.14</v>
      </c>
      <c r="W14" s="52">
        <f t="shared" si="4"/>
        <v>126.14</v>
      </c>
    </row>
    <row r="15" spans="1:23" x14ac:dyDescent="0.3">
      <c r="A15" s="3">
        <v>12</v>
      </c>
      <c r="B15" s="51"/>
      <c r="C15" s="51"/>
      <c r="D15" s="5"/>
      <c r="E15" s="46"/>
      <c r="F15" s="47"/>
      <c r="G15" s="47"/>
      <c r="H15" s="7"/>
      <c r="I15" s="7"/>
      <c r="J15" s="7">
        <f t="shared" si="1"/>
        <v>0</v>
      </c>
      <c r="K15" s="7">
        <f t="shared" si="2"/>
        <v>0</v>
      </c>
      <c r="L15" s="9"/>
      <c r="M15" s="10"/>
      <c r="N15" s="10"/>
      <c r="O15" s="10"/>
      <c r="P15" s="10"/>
      <c r="Q15" s="10"/>
      <c r="R15" s="10"/>
      <c r="S15" s="10"/>
      <c r="T15" s="10"/>
      <c r="U15" s="10"/>
      <c r="V15" s="10"/>
      <c r="W15" s="8"/>
    </row>
    <row r="16" spans="1:23" x14ac:dyDescent="0.3">
      <c r="A16" s="3">
        <v>13</v>
      </c>
      <c r="B16" s="51"/>
      <c r="C16" s="51"/>
      <c r="D16" s="5"/>
      <c r="E16" s="46"/>
      <c r="F16" s="47"/>
      <c r="G16" s="47"/>
      <c r="H16" s="7"/>
      <c r="I16" s="7"/>
      <c r="J16" s="7">
        <f t="shared" si="1"/>
        <v>0</v>
      </c>
      <c r="K16" s="7">
        <f t="shared" si="2"/>
        <v>0</v>
      </c>
      <c r="L16" s="9"/>
      <c r="M16" s="10"/>
      <c r="N16" s="10"/>
      <c r="O16" s="10"/>
      <c r="P16" s="10"/>
      <c r="Q16" s="10"/>
      <c r="R16" s="10"/>
      <c r="S16" s="10"/>
      <c r="T16" s="10"/>
      <c r="U16" s="10"/>
      <c r="V16" s="10"/>
      <c r="W16" s="8"/>
    </row>
    <row r="17" spans="1:23" x14ac:dyDescent="0.3">
      <c r="A17" s="3">
        <v>14</v>
      </c>
      <c r="B17" s="51"/>
      <c r="C17" s="51"/>
      <c r="D17" s="5"/>
      <c r="E17" s="46"/>
      <c r="F17" s="47"/>
      <c r="G17" s="47"/>
      <c r="H17" s="7"/>
      <c r="I17" s="7"/>
      <c r="J17" s="7">
        <f t="shared" si="1"/>
        <v>0</v>
      </c>
      <c r="K17" s="7">
        <f t="shared" si="2"/>
        <v>0</v>
      </c>
      <c r="L17" s="9"/>
      <c r="M17" s="10"/>
      <c r="N17" s="10"/>
      <c r="O17" s="10"/>
      <c r="P17" s="10"/>
      <c r="Q17" s="10"/>
      <c r="R17" s="10"/>
      <c r="S17" s="10"/>
      <c r="T17" s="10"/>
      <c r="U17" s="10"/>
      <c r="V17" s="10"/>
      <c r="W17" s="8"/>
    </row>
    <row r="18" spans="1:23" ht="15" thickBot="1" x14ac:dyDescent="0.35">
      <c r="A18" s="3">
        <v>15</v>
      </c>
      <c r="B18" s="51"/>
      <c r="C18" s="51"/>
      <c r="D18" s="5"/>
      <c r="E18" s="46"/>
      <c r="F18" s="47"/>
      <c r="G18" s="47"/>
      <c r="H18" s="7"/>
      <c r="I18" s="7"/>
      <c r="J18" s="7">
        <f t="shared" si="1"/>
        <v>0</v>
      </c>
      <c r="K18" s="7">
        <f t="shared" si="2"/>
        <v>0</v>
      </c>
      <c r="L18" s="21"/>
      <c r="M18" s="22"/>
      <c r="N18" s="22"/>
      <c r="O18" s="22"/>
      <c r="P18" s="22"/>
      <c r="Q18" s="22"/>
      <c r="R18" s="22"/>
      <c r="S18" s="22"/>
      <c r="T18" s="22"/>
      <c r="U18" s="22"/>
      <c r="V18" s="22"/>
      <c r="W18" s="20"/>
    </row>
    <row r="19" spans="1:23" s="1" customFormat="1" ht="16.8" thickBot="1" x14ac:dyDescent="0.4">
      <c r="A19" s="88" t="s">
        <v>52</v>
      </c>
      <c r="B19" s="89"/>
      <c r="C19" s="89"/>
      <c r="D19" s="89"/>
      <c r="E19" s="89"/>
      <c r="F19" s="89"/>
      <c r="G19" s="89"/>
      <c r="H19" s="89"/>
      <c r="I19" s="90"/>
      <c r="J19" s="32">
        <f t="shared" ref="J19:W19" si="6">SUM(J4:J18)</f>
        <v>105396</v>
      </c>
      <c r="K19" s="32">
        <f t="shared" si="6"/>
        <v>110993.4</v>
      </c>
      <c r="L19" s="31">
        <f t="shared" si="6"/>
        <v>34233.5</v>
      </c>
      <c r="M19" s="32">
        <f t="shared" si="6"/>
        <v>6863.5</v>
      </c>
      <c r="N19" s="32">
        <f t="shared" si="6"/>
        <v>6989.64</v>
      </c>
      <c r="O19" s="32">
        <f t="shared" si="6"/>
        <v>6989.64</v>
      </c>
      <c r="P19" s="32">
        <f t="shared" si="6"/>
        <v>6989.64</v>
      </c>
      <c r="Q19" s="32">
        <f t="shared" si="6"/>
        <v>6989.64</v>
      </c>
      <c r="R19" s="32">
        <f t="shared" si="6"/>
        <v>6989.64</v>
      </c>
      <c r="S19" s="32">
        <f t="shared" si="6"/>
        <v>6989.64</v>
      </c>
      <c r="T19" s="32">
        <f t="shared" si="6"/>
        <v>6989.64</v>
      </c>
      <c r="U19" s="32">
        <f t="shared" si="6"/>
        <v>6989.64</v>
      </c>
      <c r="V19" s="32">
        <f t="shared" si="6"/>
        <v>6989.64</v>
      </c>
      <c r="W19" s="33">
        <f t="shared" si="6"/>
        <v>6989.64</v>
      </c>
    </row>
    <row r="20" spans="1:23" ht="15.75" customHeight="1" x14ac:dyDescent="0.3">
      <c r="A20" s="104" t="s">
        <v>54</v>
      </c>
      <c r="B20" s="105"/>
      <c r="C20" s="105"/>
      <c r="D20" s="105"/>
      <c r="E20" s="105"/>
      <c r="F20" s="105"/>
      <c r="G20" s="105"/>
      <c r="H20" s="105"/>
      <c r="I20" s="105"/>
      <c r="J20" s="105"/>
      <c r="K20" s="105"/>
      <c r="L20" s="11"/>
      <c r="M20" s="12"/>
      <c r="N20" s="12"/>
      <c r="O20" s="12"/>
      <c r="P20" s="12"/>
      <c r="Q20" s="12"/>
      <c r="R20" s="12"/>
      <c r="S20" s="12"/>
      <c r="T20" s="12"/>
      <c r="U20" s="12"/>
      <c r="V20" s="12"/>
      <c r="W20" s="13"/>
    </row>
    <row r="21" spans="1:23" ht="57.6" x14ac:dyDescent="0.3">
      <c r="A21" s="3">
        <v>26</v>
      </c>
      <c r="B21" s="51" t="s">
        <v>72</v>
      </c>
      <c r="C21" s="51" t="s">
        <v>82</v>
      </c>
      <c r="D21" s="14" t="s">
        <v>4</v>
      </c>
      <c r="E21" s="47" t="s">
        <v>111</v>
      </c>
      <c r="F21" s="47" t="s">
        <v>63</v>
      </c>
      <c r="G21" s="47">
        <v>1</v>
      </c>
      <c r="H21" s="7">
        <v>5090</v>
      </c>
      <c r="I21" s="7">
        <f>H21*19%</f>
        <v>967.1</v>
      </c>
      <c r="J21" s="7">
        <f t="shared" ref="J21:J30" si="7">G21*H21</f>
        <v>5090</v>
      </c>
      <c r="K21" s="7">
        <f t="shared" ref="K21:K30" si="8">G21*(H21+I21)</f>
        <v>6057.1</v>
      </c>
      <c r="L21" s="55"/>
      <c r="M21" s="10"/>
      <c r="N21" s="10"/>
      <c r="O21" s="10"/>
      <c r="P21" s="10"/>
      <c r="Q21" s="10"/>
      <c r="R21" s="10"/>
      <c r="S21" s="10"/>
      <c r="T21" s="10"/>
      <c r="U21" s="10"/>
      <c r="V21" s="10"/>
      <c r="W21" s="52">
        <f>K21</f>
        <v>6057.1</v>
      </c>
    </row>
    <row r="22" spans="1:23" ht="100.8" x14ac:dyDescent="0.3">
      <c r="A22" s="15">
        <v>27</v>
      </c>
      <c r="B22" s="53" t="s">
        <v>67</v>
      </c>
      <c r="C22" s="53" t="s">
        <v>68</v>
      </c>
      <c r="D22" s="5" t="s">
        <v>5</v>
      </c>
      <c r="E22" s="46" t="s">
        <v>111</v>
      </c>
      <c r="F22" s="46" t="s">
        <v>69</v>
      </c>
      <c r="G22" s="46">
        <v>1</v>
      </c>
      <c r="H22" s="6">
        <v>26000</v>
      </c>
      <c r="I22" s="7">
        <f>H22*19%</f>
        <v>4940</v>
      </c>
      <c r="J22" s="7">
        <f t="shared" si="7"/>
        <v>26000</v>
      </c>
      <c r="K22" s="7">
        <f t="shared" si="8"/>
        <v>30940</v>
      </c>
      <c r="L22" s="55"/>
      <c r="M22" s="18"/>
      <c r="N22" s="18"/>
      <c r="O22" s="18"/>
      <c r="P22" s="18"/>
      <c r="Q22" s="18"/>
      <c r="R22" s="18"/>
      <c r="S22" s="18"/>
      <c r="T22" s="18"/>
      <c r="U22" s="18"/>
      <c r="V22" s="18"/>
      <c r="W22" s="52">
        <f>K22</f>
        <v>30940</v>
      </c>
    </row>
    <row r="23" spans="1:23" x14ac:dyDescent="0.3">
      <c r="A23" s="15">
        <v>28</v>
      </c>
      <c r="B23" s="53"/>
      <c r="C23" s="53"/>
      <c r="D23" s="5"/>
      <c r="E23" s="46"/>
      <c r="F23" s="46"/>
      <c r="G23" s="46"/>
      <c r="H23" s="6"/>
      <c r="I23" s="6"/>
      <c r="J23" s="7">
        <f t="shared" si="7"/>
        <v>0</v>
      </c>
      <c r="K23" s="7">
        <f t="shared" si="8"/>
        <v>0</v>
      </c>
      <c r="L23" s="17"/>
      <c r="M23" s="18"/>
      <c r="N23" s="18"/>
      <c r="O23" s="18"/>
      <c r="P23" s="18"/>
      <c r="Q23" s="18"/>
      <c r="R23" s="18"/>
      <c r="S23" s="18"/>
      <c r="T23" s="18"/>
      <c r="U23" s="18"/>
      <c r="V23" s="18"/>
      <c r="W23" s="16"/>
    </row>
    <row r="24" spans="1:23" x14ac:dyDescent="0.3">
      <c r="A24" s="15">
        <v>29</v>
      </c>
      <c r="B24" s="53"/>
      <c r="C24" s="53"/>
      <c r="D24" s="5"/>
      <c r="E24" s="46"/>
      <c r="F24" s="46"/>
      <c r="G24" s="46"/>
      <c r="H24" s="6"/>
      <c r="I24" s="6"/>
      <c r="J24" s="7">
        <f t="shared" si="7"/>
        <v>0</v>
      </c>
      <c r="K24" s="7">
        <f t="shared" si="8"/>
        <v>0</v>
      </c>
      <c r="L24" s="17"/>
      <c r="M24" s="18"/>
      <c r="N24" s="18"/>
      <c r="O24" s="18"/>
      <c r="P24" s="18"/>
      <c r="Q24" s="18"/>
      <c r="R24" s="18"/>
      <c r="S24" s="18"/>
      <c r="T24" s="18"/>
      <c r="U24" s="18"/>
      <c r="V24" s="18"/>
      <c r="W24" s="16"/>
    </row>
    <row r="25" spans="1:23" x14ac:dyDescent="0.3">
      <c r="A25" s="15">
        <v>30</v>
      </c>
      <c r="B25" s="53"/>
      <c r="C25" s="53"/>
      <c r="D25" s="5"/>
      <c r="E25" s="46"/>
      <c r="F25" s="46"/>
      <c r="G25" s="46"/>
      <c r="H25" s="6"/>
      <c r="I25" s="6"/>
      <c r="J25" s="7">
        <f t="shared" si="7"/>
        <v>0</v>
      </c>
      <c r="K25" s="7">
        <f t="shared" si="8"/>
        <v>0</v>
      </c>
      <c r="L25" s="17"/>
      <c r="M25" s="18"/>
      <c r="N25" s="18"/>
      <c r="O25" s="18"/>
      <c r="P25" s="18"/>
      <c r="Q25" s="18"/>
      <c r="R25" s="18"/>
      <c r="S25" s="18"/>
      <c r="T25" s="18"/>
      <c r="U25" s="18"/>
      <c r="V25" s="18"/>
      <c r="W25" s="16"/>
    </row>
    <row r="26" spans="1:23" x14ac:dyDescent="0.3">
      <c r="A26" s="15">
        <v>31</v>
      </c>
      <c r="B26" s="51"/>
      <c r="C26" s="51"/>
      <c r="D26" s="5"/>
      <c r="E26" s="46"/>
      <c r="F26" s="47"/>
      <c r="G26" s="47"/>
      <c r="H26" s="7"/>
      <c r="I26" s="7"/>
      <c r="J26" s="7">
        <f t="shared" si="7"/>
        <v>0</v>
      </c>
      <c r="K26" s="7">
        <f t="shared" si="8"/>
        <v>0</v>
      </c>
      <c r="L26" s="9"/>
      <c r="M26" s="10"/>
      <c r="N26" s="10"/>
      <c r="O26" s="10"/>
      <c r="P26" s="10"/>
      <c r="Q26" s="10"/>
      <c r="R26" s="10"/>
      <c r="S26" s="10"/>
      <c r="T26" s="10"/>
      <c r="U26" s="10"/>
      <c r="V26" s="10"/>
      <c r="W26" s="8"/>
    </row>
    <row r="27" spans="1:23" x14ac:dyDescent="0.3">
      <c r="A27" s="15">
        <v>32</v>
      </c>
      <c r="B27" s="51"/>
      <c r="C27" s="51"/>
      <c r="D27" s="5"/>
      <c r="E27" s="46"/>
      <c r="F27" s="47"/>
      <c r="G27" s="47"/>
      <c r="H27" s="7"/>
      <c r="I27" s="7"/>
      <c r="J27" s="7">
        <f t="shared" si="7"/>
        <v>0</v>
      </c>
      <c r="K27" s="7">
        <f t="shared" si="8"/>
        <v>0</v>
      </c>
      <c r="L27" s="9"/>
      <c r="M27" s="10"/>
      <c r="N27" s="10"/>
      <c r="O27" s="10"/>
      <c r="P27" s="10"/>
      <c r="Q27" s="10"/>
      <c r="R27" s="10"/>
      <c r="S27" s="10"/>
      <c r="T27" s="10"/>
      <c r="U27" s="10"/>
      <c r="V27" s="10"/>
      <c r="W27" s="8"/>
    </row>
    <row r="28" spans="1:23" x14ac:dyDescent="0.3">
      <c r="A28" s="15">
        <v>33</v>
      </c>
      <c r="B28" s="51"/>
      <c r="C28" s="51"/>
      <c r="D28" s="5"/>
      <c r="E28" s="46"/>
      <c r="F28" s="47"/>
      <c r="G28" s="47"/>
      <c r="H28" s="7"/>
      <c r="I28" s="7"/>
      <c r="J28" s="7">
        <f t="shared" si="7"/>
        <v>0</v>
      </c>
      <c r="K28" s="7">
        <f t="shared" si="8"/>
        <v>0</v>
      </c>
      <c r="L28" s="9"/>
      <c r="M28" s="10"/>
      <c r="N28" s="10"/>
      <c r="O28" s="10"/>
      <c r="P28" s="10"/>
      <c r="Q28" s="10"/>
      <c r="R28" s="10"/>
      <c r="S28" s="10"/>
      <c r="T28" s="10"/>
      <c r="U28" s="10"/>
      <c r="V28" s="10"/>
      <c r="W28" s="8"/>
    </row>
    <row r="29" spans="1:23" x14ac:dyDescent="0.3">
      <c r="A29" s="15">
        <v>34</v>
      </c>
      <c r="B29" s="51"/>
      <c r="C29" s="51"/>
      <c r="D29" s="5"/>
      <c r="E29" s="46"/>
      <c r="F29" s="47"/>
      <c r="G29" s="47"/>
      <c r="H29" s="7"/>
      <c r="I29" s="7"/>
      <c r="J29" s="7">
        <f t="shared" si="7"/>
        <v>0</v>
      </c>
      <c r="K29" s="7">
        <f t="shared" si="8"/>
        <v>0</v>
      </c>
      <c r="L29" s="9"/>
      <c r="M29" s="10"/>
      <c r="N29" s="10"/>
      <c r="O29" s="10"/>
      <c r="P29" s="10"/>
      <c r="Q29" s="10"/>
      <c r="R29" s="10"/>
      <c r="S29" s="10"/>
      <c r="T29" s="10"/>
      <c r="U29" s="10"/>
      <c r="V29" s="10"/>
      <c r="W29" s="8"/>
    </row>
    <row r="30" spans="1:23" ht="15" thickBot="1" x14ac:dyDescent="0.35">
      <c r="A30" s="15">
        <v>35</v>
      </c>
      <c r="B30" s="54"/>
      <c r="C30" s="54"/>
      <c r="D30" s="5"/>
      <c r="E30" s="46"/>
      <c r="F30" s="48"/>
      <c r="G30" s="48"/>
      <c r="H30" s="19"/>
      <c r="I30" s="19"/>
      <c r="J30" s="7">
        <f t="shared" si="7"/>
        <v>0</v>
      </c>
      <c r="K30" s="7">
        <f t="shared" si="8"/>
        <v>0</v>
      </c>
      <c r="L30" s="21"/>
      <c r="M30" s="22"/>
      <c r="N30" s="22"/>
      <c r="O30" s="22"/>
      <c r="P30" s="22"/>
      <c r="Q30" s="22"/>
      <c r="R30" s="22"/>
      <c r="S30" s="22"/>
      <c r="T30" s="22"/>
      <c r="U30" s="22"/>
      <c r="V30" s="22"/>
      <c r="W30" s="20"/>
    </row>
    <row r="31" spans="1:23" s="1" customFormat="1" ht="16.8" thickBot="1" x14ac:dyDescent="0.4">
      <c r="A31" s="88" t="s">
        <v>53</v>
      </c>
      <c r="B31" s="89"/>
      <c r="C31" s="89"/>
      <c r="D31" s="89"/>
      <c r="E31" s="89"/>
      <c r="F31" s="89"/>
      <c r="G31" s="89"/>
      <c r="H31" s="89"/>
      <c r="I31" s="90"/>
      <c r="J31" s="32">
        <f t="shared" ref="J31:W31" si="9">SUM(J21:J30)</f>
        <v>31090</v>
      </c>
      <c r="K31" s="32">
        <f t="shared" si="9"/>
        <v>36997.1</v>
      </c>
      <c r="L31" s="31">
        <f t="shared" si="9"/>
        <v>0</v>
      </c>
      <c r="M31" s="32">
        <f t="shared" si="9"/>
        <v>0</v>
      </c>
      <c r="N31" s="32">
        <f t="shared" si="9"/>
        <v>0</v>
      </c>
      <c r="O31" s="32">
        <f t="shared" si="9"/>
        <v>0</v>
      </c>
      <c r="P31" s="32">
        <f t="shared" si="9"/>
        <v>0</v>
      </c>
      <c r="Q31" s="32">
        <f t="shared" si="9"/>
        <v>0</v>
      </c>
      <c r="R31" s="32">
        <f t="shared" si="9"/>
        <v>0</v>
      </c>
      <c r="S31" s="32">
        <f t="shared" si="9"/>
        <v>0</v>
      </c>
      <c r="T31" s="32">
        <f t="shared" si="9"/>
        <v>0</v>
      </c>
      <c r="U31" s="32">
        <f t="shared" si="9"/>
        <v>0</v>
      </c>
      <c r="V31" s="32">
        <f t="shared" si="9"/>
        <v>0</v>
      </c>
      <c r="W31" s="33">
        <f t="shared" si="9"/>
        <v>36997.1</v>
      </c>
    </row>
    <row r="32" spans="1:23" s="1" customFormat="1" ht="16.8" thickBot="1" x14ac:dyDescent="0.4">
      <c r="A32" s="106" t="s">
        <v>47</v>
      </c>
      <c r="B32" s="107"/>
      <c r="C32" s="107"/>
      <c r="D32" s="107"/>
      <c r="E32" s="107"/>
      <c r="F32" s="107"/>
      <c r="G32" s="107"/>
      <c r="H32" s="107"/>
      <c r="I32" s="108"/>
      <c r="J32" s="34">
        <f>J19+J31</f>
        <v>136486</v>
      </c>
      <c r="K32" s="35">
        <f t="shared" ref="K32:V32" si="10">K19+K31</f>
        <v>147990.5</v>
      </c>
      <c r="L32" s="34">
        <f t="shared" si="10"/>
        <v>34233.5</v>
      </c>
      <c r="M32" s="35">
        <f t="shared" si="10"/>
        <v>6863.5</v>
      </c>
      <c r="N32" s="35">
        <f t="shared" si="10"/>
        <v>6989.64</v>
      </c>
      <c r="O32" s="35">
        <f t="shared" si="10"/>
        <v>6989.64</v>
      </c>
      <c r="P32" s="35">
        <f t="shared" si="10"/>
        <v>6989.64</v>
      </c>
      <c r="Q32" s="35">
        <f t="shared" si="10"/>
        <v>6989.64</v>
      </c>
      <c r="R32" s="35">
        <f t="shared" si="10"/>
        <v>6989.64</v>
      </c>
      <c r="S32" s="35">
        <f t="shared" si="10"/>
        <v>6989.64</v>
      </c>
      <c r="T32" s="35">
        <f t="shared" si="10"/>
        <v>6989.64</v>
      </c>
      <c r="U32" s="35">
        <f t="shared" si="10"/>
        <v>6989.64</v>
      </c>
      <c r="V32" s="35">
        <f t="shared" si="10"/>
        <v>6989.64</v>
      </c>
      <c r="W32" s="36">
        <f>W19+W31</f>
        <v>43986.74</v>
      </c>
    </row>
    <row r="33" spans="1:6" ht="15" thickBot="1" x14ac:dyDescent="0.35"/>
    <row r="34" spans="1:6" ht="27" customHeight="1" thickBot="1" x14ac:dyDescent="0.35">
      <c r="A34" s="99" t="s">
        <v>49</v>
      </c>
      <c r="B34" s="100"/>
      <c r="C34" s="100"/>
      <c r="D34" s="101"/>
      <c r="E34" s="26">
        <f>E35+E36</f>
        <v>148000</v>
      </c>
      <c r="F34" s="27" t="s">
        <v>50</v>
      </c>
    </row>
    <row r="35" spans="1:6" ht="38.25" customHeight="1" x14ac:dyDescent="0.3">
      <c r="A35" s="93" t="s">
        <v>56</v>
      </c>
      <c r="B35" s="94"/>
      <c r="C35" s="94"/>
      <c r="D35" s="94"/>
      <c r="E35" s="37">
        <v>111000</v>
      </c>
      <c r="F35" s="38" t="s">
        <v>50</v>
      </c>
    </row>
    <row r="36" spans="1:6" ht="69.75" customHeight="1" thickBot="1" x14ac:dyDescent="0.35">
      <c r="A36" s="97" t="s">
        <v>57</v>
      </c>
      <c r="B36" s="98"/>
      <c r="C36" s="98"/>
      <c r="D36" s="98"/>
      <c r="E36" s="39">
        <v>37000</v>
      </c>
      <c r="F36" s="40" t="s">
        <v>50</v>
      </c>
    </row>
  </sheetData>
  <mergeCells count="20">
    <mergeCell ref="E1:E2"/>
    <mergeCell ref="F1:F2"/>
    <mergeCell ref="A34:D34"/>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 ref="D1:D2"/>
  </mergeCell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25" workbookViewId="0">
      <selection activeCell="B45" sqref="B45"/>
    </sheetView>
  </sheetViews>
  <sheetFormatPr defaultColWidth="9.109375" defaultRowHeight="14.4" x14ac:dyDescent="0.3"/>
  <cols>
    <col min="1" max="1" width="5.88671875" style="2" customWidth="1"/>
    <col min="2" max="2" width="70" style="2" customWidth="1"/>
    <col min="3" max="3" width="76" style="41" customWidth="1"/>
    <col min="4" max="4" width="8.88671875" style="2" customWidth="1"/>
    <col min="5" max="16384" width="9.109375" style="2"/>
  </cols>
  <sheetData>
    <row r="1" spans="1:3" ht="15" thickBot="1" x14ac:dyDescent="0.35">
      <c r="A1" s="109" t="s">
        <v>60</v>
      </c>
      <c r="B1" s="110"/>
      <c r="C1" s="111"/>
    </row>
    <row r="2" spans="1:3" x14ac:dyDescent="0.3">
      <c r="A2" s="112" t="s">
        <v>59</v>
      </c>
      <c r="B2" s="115" t="s">
        <v>0</v>
      </c>
      <c r="C2" s="44" t="s">
        <v>1</v>
      </c>
    </row>
    <row r="3" spans="1:3" x14ac:dyDescent="0.3">
      <c r="A3" s="113"/>
      <c r="B3" s="116"/>
      <c r="C3" s="43" t="s">
        <v>21</v>
      </c>
    </row>
    <row r="4" spans="1:3" ht="28.8" x14ac:dyDescent="0.3">
      <c r="A4" s="113"/>
      <c r="B4" s="116"/>
      <c r="C4" s="43" t="s">
        <v>2</v>
      </c>
    </row>
    <row r="5" spans="1:3" x14ac:dyDescent="0.3">
      <c r="A5" s="113"/>
      <c r="B5" s="117" t="s">
        <v>3</v>
      </c>
      <c r="C5" s="43" t="s">
        <v>22</v>
      </c>
    </row>
    <row r="6" spans="1:3" x14ac:dyDescent="0.3">
      <c r="A6" s="113"/>
      <c r="B6" s="117"/>
      <c r="C6" s="43" t="s">
        <v>23</v>
      </c>
    </row>
    <row r="7" spans="1:3" ht="57.6" x14ac:dyDescent="0.3">
      <c r="A7" s="113"/>
      <c r="B7" s="117"/>
      <c r="C7" s="43" t="s">
        <v>24</v>
      </c>
    </row>
    <row r="8" spans="1:3" x14ac:dyDescent="0.3">
      <c r="A8" s="113"/>
      <c r="B8" s="117"/>
      <c r="C8" s="43" t="s">
        <v>25</v>
      </c>
    </row>
    <row r="9" spans="1:3" ht="28.8" x14ac:dyDescent="0.3">
      <c r="A9" s="113"/>
      <c r="B9" s="45" t="s">
        <v>4</v>
      </c>
      <c r="C9" s="43" t="s">
        <v>4</v>
      </c>
    </row>
    <row r="10" spans="1:3" ht="57.6" x14ac:dyDescent="0.3">
      <c r="A10" s="113"/>
      <c r="B10" s="45" t="s">
        <v>5</v>
      </c>
      <c r="C10" s="43" t="s">
        <v>5</v>
      </c>
    </row>
    <row r="11" spans="1:3" ht="43.2" x14ac:dyDescent="0.3">
      <c r="A11" s="113"/>
      <c r="B11" s="45" t="s">
        <v>6</v>
      </c>
      <c r="C11" s="43" t="s">
        <v>6</v>
      </c>
    </row>
    <row r="12" spans="1:3" ht="57.6" x14ac:dyDescent="0.3">
      <c r="A12" s="113"/>
      <c r="B12" s="45" t="s">
        <v>7</v>
      </c>
      <c r="C12" s="43" t="s">
        <v>7</v>
      </c>
    </row>
    <row r="13" spans="1:3" x14ac:dyDescent="0.3">
      <c r="A13" s="113"/>
      <c r="B13" s="45" t="s">
        <v>8</v>
      </c>
      <c r="C13" s="43" t="s">
        <v>8</v>
      </c>
    </row>
    <row r="14" spans="1:3" x14ac:dyDescent="0.3">
      <c r="A14" s="113"/>
      <c r="B14" s="45" t="s">
        <v>9</v>
      </c>
      <c r="C14" s="43" t="s">
        <v>9</v>
      </c>
    </row>
    <row r="15" spans="1:3" ht="28.8" x14ac:dyDescent="0.3">
      <c r="A15" s="113"/>
      <c r="B15" s="45" t="s">
        <v>19</v>
      </c>
      <c r="C15" s="43" t="s">
        <v>19</v>
      </c>
    </row>
    <row r="16" spans="1:3" x14ac:dyDescent="0.3">
      <c r="A16" s="113"/>
      <c r="B16" s="45" t="s">
        <v>10</v>
      </c>
      <c r="C16" s="43" t="s">
        <v>10</v>
      </c>
    </row>
    <row r="17" spans="1:3" x14ac:dyDescent="0.3">
      <c r="A17" s="113"/>
      <c r="B17" s="45" t="s">
        <v>11</v>
      </c>
      <c r="C17" s="43" t="s">
        <v>11</v>
      </c>
    </row>
    <row r="18" spans="1:3" ht="28.8" x14ac:dyDescent="0.3">
      <c r="A18" s="113"/>
      <c r="B18" s="45" t="s">
        <v>12</v>
      </c>
      <c r="C18" s="43" t="s">
        <v>12</v>
      </c>
    </row>
    <row r="19" spans="1:3" x14ac:dyDescent="0.3">
      <c r="A19" s="113"/>
      <c r="B19" s="45" t="s">
        <v>13</v>
      </c>
      <c r="C19" s="43" t="s">
        <v>13</v>
      </c>
    </row>
    <row r="20" spans="1:3" ht="28.8" x14ac:dyDescent="0.3">
      <c r="A20" s="113"/>
      <c r="B20" s="45" t="s">
        <v>14</v>
      </c>
      <c r="C20" s="43" t="s">
        <v>14</v>
      </c>
    </row>
    <row r="21" spans="1:3" x14ac:dyDescent="0.3">
      <c r="A21" s="113"/>
      <c r="B21" s="117" t="s">
        <v>15</v>
      </c>
      <c r="C21" s="43" t="s">
        <v>16</v>
      </c>
    </row>
    <row r="22" spans="1:3" x14ac:dyDescent="0.3">
      <c r="A22" s="113"/>
      <c r="B22" s="117"/>
      <c r="C22" s="43" t="s">
        <v>17</v>
      </c>
    </row>
    <row r="23" spans="1:3" ht="28.8" x14ac:dyDescent="0.3">
      <c r="A23" s="113"/>
      <c r="B23" s="117"/>
      <c r="C23" s="43" t="s">
        <v>18</v>
      </c>
    </row>
    <row r="24" spans="1:3" ht="15" thickBot="1" x14ac:dyDescent="0.35">
      <c r="A24" s="114"/>
      <c r="B24" s="118"/>
      <c r="C24" s="60" t="s">
        <v>20</v>
      </c>
    </row>
    <row r="25" spans="1:3" ht="16.5" customHeight="1" x14ac:dyDescent="0.3">
      <c r="A25" s="42"/>
    </row>
    <row r="26" spans="1:3" x14ac:dyDescent="0.3">
      <c r="A26" s="42"/>
      <c r="B26" s="61" t="s">
        <v>83</v>
      </c>
    </row>
    <row r="27" spans="1:3" x14ac:dyDescent="0.3">
      <c r="A27" s="41"/>
      <c r="B27" s="62" t="s">
        <v>84</v>
      </c>
    </row>
    <row r="28" spans="1:3" x14ac:dyDescent="0.3">
      <c r="A28" s="41"/>
      <c r="B28" t="s">
        <v>85</v>
      </c>
    </row>
    <row r="29" spans="1:3" x14ac:dyDescent="0.3">
      <c r="B29" t="s">
        <v>86</v>
      </c>
    </row>
    <row r="30" spans="1:3" x14ac:dyDescent="0.3">
      <c r="B30"/>
    </row>
    <row r="31" spans="1:3" x14ac:dyDescent="0.3">
      <c r="B31" s="62" t="s">
        <v>87</v>
      </c>
    </row>
    <row r="32" spans="1:3" x14ac:dyDescent="0.3">
      <c r="B32" t="s">
        <v>88</v>
      </c>
    </row>
    <row r="33" spans="2:2" x14ac:dyDescent="0.3">
      <c r="B33" t="s">
        <v>89</v>
      </c>
    </row>
    <row r="34" spans="2:2" x14ac:dyDescent="0.3">
      <c r="B34" t="s">
        <v>90</v>
      </c>
    </row>
    <row r="35" spans="2:2" x14ac:dyDescent="0.3">
      <c r="B35" t="s">
        <v>91</v>
      </c>
    </row>
    <row r="36" spans="2:2" x14ac:dyDescent="0.3">
      <c r="B36" t="s">
        <v>92</v>
      </c>
    </row>
    <row r="37" spans="2:2" x14ac:dyDescent="0.3">
      <c r="B37" t="s">
        <v>93</v>
      </c>
    </row>
    <row r="38" spans="2:2" ht="16.5" customHeight="1" x14ac:dyDescent="0.3">
      <c r="B38"/>
    </row>
    <row r="40" spans="2:2" x14ac:dyDescent="0.3">
      <c r="B40" s="2" t="s">
        <v>111</v>
      </c>
    </row>
    <row r="41" spans="2:2" x14ac:dyDescent="0.3">
      <c r="B41" s="2" t="s">
        <v>112</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7" workbookViewId="0">
      <selection activeCell="F20" sqref="F20"/>
    </sheetView>
  </sheetViews>
  <sheetFormatPr defaultColWidth="9.109375" defaultRowHeight="15.6" x14ac:dyDescent="0.3"/>
  <cols>
    <col min="1" max="1" width="47.6640625" style="63" customWidth="1"/>
    <col min="2" max="2" width="9" style="63" bestFit="1" customWidth="1"/>
    <col min="3" max="3" width="8.5546875" style="63" bestFit="1" customWidth="1"/>
    <col min="4" max="4" width="8.44140625" style="63" bestFit="1" customWidth="1"/>
    <col min="5" max="16384" width="9.109375" style="63"/>
  </cols>
  <sheetData>
    <row r="1" spans="1:4" ht="15.75" customHeight="1" x14ac:dyDescent="0.35">
      <c r="A1" s="120" t="s">
        <v>94</v>
      </c>
      <c r="B1" s="120"/>
      <c r="C1" s="120"/>
      <c r="D1" s="120"/>
    </row>
    <row r="2" spans="1:4" x14ac:dyDescent="0.3">
      <c r="A2" s="64"/>
    </row>
    <row r="3" spans="1:4" ht="15.75" customHeight="1" x14ac:dyDescent="0.3">
      <c r="A3" s="121" t="s">
        <v>95</v>
      </c>
      <c r="B3" s="121"/>
      <c r="C3" s="121"/>
      <c r="D3" s="121"/>
    </row>
    <row r="4" spans="1:4" x14ac:dyDescent="0.3">
      <c r="A4" s="64" t="s">
        <v>96</v>
      </c>
    </row>
    <row r="5" spans="1:4" ht="31.2" x14ac:dyDescent="0.3">
      <c r="A5" s="65" t="s">
        <v>97</v>
      </c>
      <c r="B5" s="66" t="s">
        <v>98</v>
      </c>
      <c r="C5" s="66" t="s">
        <v>99</v>
      </c>
      <c r="D5" s="66" t="s">
        <v>100</v>
      </c>
    </row>
    <row r="6" spans="1:4" s="69" customFormat="1" x14ac:dyDescent="0.3">
      <c r="A6" s="67" t="s">
        <v>101</v>
      </c>
      <c r="B6" s="68">
        <v>49</v>
      </c>
      <c r="C6" s="68">
        <v>56</v>
      </c>
      <c r="D6" s="68">
        <v>63</v>
      </c>
    </row>
    <row r="7" spans="1:4" s="72" customFormat="1" x14ac:dyDescent="0.3">
      <c r="A7" s="70" t="s">
        <v>102</v>
      </c>
      <c r="B7" s="71">
        <v>36</v>
      </c>
      <c r="C7" s="71">
        <v>42</v>
      </c>
      <c r="D7" s="71">
        <v>47</v>
      </c>
    </row>
    <row r="8" spans="1:4" s="72" customFormat="1" x14ac:dyDescent="0.3">
      <c r="A8" s="70" t="s">
        <v>103</v>
      </c>
      <c r="B8" s="71">
        <f>B6+B7</f>
        <v>85</v>
      </c>
      <c r="C8" s="71">
        <f>C6+C7</f>
        <v>98</v>
      </c>
      <c r="D8" s="71">
        <f>D6+D7</f>
        <v>110</v>
      </c>
    </row>
    <row r="9" spans="1:4" x14ac:dyDescent="0.3">
      <c r="A9" s="73"/>
      <c r="B9" s="74"/>
      <c r="C9" s="74"/>
      <c r="D9" s="74"/>
    </row>
    <row r="10" spans="1:4" ht="30.75" customHeight="1" x14ac:dyDescent="0.3">
      <c r="A10" s="121" t="s">
        <v>104</v>
      </c>
      <c r="B10" s="121"/>
      <c r="C10" s="121"/>
      <c r="D10" s="121"/>
    </row>
    <row r="11" spans="1:4" ht="29.25" customHeight="1" x14ac:dyDescent="0.3">
      <c r="A11" s="119" t="s">
        <v>105</v>
      </c>
      <c r="B11" s="119"/>
      <c r="C11" s="119"/>
      <c r="D11" s="119"/>
    </row>
    <row r="12" spans="1:4" ht="31.2" x14ac:dyDescent="0.3">
      <c r="A12" s="65" t="s">
        <v>97</v>
      </c>
      <c r="B12" s="66" t="s">
        <v>98</v>
      </c>
      <c r="C12" s="66" t="s">
        <v>99</v>
      </c>
      <c r="D12" s="66" t="s">
        <v>100</v>
      </c>
    </row>
    <row r="13" spans="1:4" x14ac:dyDescent="0.3">
      <c r="A13" s="67" t="s">
        <v>101</v>
      </c>
      <c r="B13" s="68">
        <v>42</v>
      </c>
      <c r="C13" s="68">
        <v>49</v>
      </c>
      <c r="D13" s="68">
        <v>56</v>
      </c>
    </row>
    <row r="14" spans="1:4" s="72" customFormat="1" x14ac:dyDescent="0.3">
      <c r="A14" s="70" t="s">
        <v>102</v>
      </c>
      <c r="B14" s="71">
        <v>31</v>
      </c>
      <c r="C14" s="71">
        <v>36</v>
      </c>
      <c r="D14" s="71">
        <v>42</v>
      </c>
    </row>
    <row r="15" spans="1:4" s="72" customFormat="1" x14ac:dyDescent="0.3">
      <c r="A15" s="70" t="s">
        <v>103</v>
      </c>
      <c r="B15" s="71">
        <f>B13+B14</f>
        <v>73</v>
      </c>
      <c r="C15" s="71">
        <f>C13+C14</f>
        <v>85</v>
      </c>
      <c r="D15" s="71">
        <f>D13+D14</f>
        <v>98</v>
      </c>
    </row>
    <row r="16" spans="1:4" x14ac:dyDescent="0.3">
      <c r="A16" s="73"/>
      <c r="B16" s="74"/>
      <c r="C16" s="74"/>
      <c r="D16" s="74"/>
    </row>
    <row r="17" spans="1:6" ht="15.75" customHeight="1" x14ac:dyDescent="0.3">
      <c r="A17" s="121" t="s">
        <v>106</v>
      </c>
      <c r="B17" s="121"/>
      <c r="C17" s="121"/>
      <c r="D17" s="121"/>
    </row>
    <row r="18" spans="1:6" ht="45.75" customHeight="1" x14ac:dyDescent="0.3">
      <c r="A18" s="119" t="s">
        <v>107</v>
      </c>
      <c r="B18" s="119"/>
      <c r="C18" s="119"/>
      <c r="D18" s="119"/>
    </row>
    <row r="19" spans="1:6" ht="31.2" x14ac:dyDescent="0.3">
      <c r="A19" s="65" t="s">
        <v>97</v>
      </c>
      <c r="B19" s="66" t="s">
        <v>98</v>
      </c>
      <c r="C19" s="66" t="s">
        <v>99</v>
      </c>
      <c r="D19" s="66" t="s">
        <v>100</v>
      </c>
    </row>
    <row r="20" spans="1:6" x14ac:dyDescent="0.3">
      <c r="A20" s="67" t="s">
        <v>101</v>
      </c>
      <c r="B20" s="68">
        <v>35</v>
      </c>
      <c r="C20" s="68">
        <v>42</v>
      </c>
      <c r="D20" s="68">
        <v>49</v>
      </c>
      <c r="F20" s="78"/>
    </row>
    <row r="21" spans="1:6" s="72" customFormat="1" x14ac:dyDescent="0.3">
      <c r="A21" s="70" t="s">
        <v>102</v>
      </c>
      <c r="B21" s="71">
        <v>26</v>
      </c>
      <c r="C21" s="71">
        <v>31</v>
      </c>
      <c r="D21" s="71">
        <v>36</v>
      </c>
    </row>
    <row r="22" spans="1:6" x14ac:dyDescent="0.3">
      <c r="A22" s="70" t="s">
        <v>103</v>
      </c>
      <c r="B22" s="71">
        <f>B20+B21</f>
        <v>61</v>
      </c>
      <c r="C22" s="71">
        <f>C20+C21</f>
        <v>73</v>
      </c>
      <c r="D22" s="71">
        <f>D20+D21</f>
        <v>85</v>
      </c>
    </row>
    <row r="23" spans="1:6" x14ac:dyDescent="0.3">
      <c r="A23" s="64"/>
    </row>
    <row r="24" spans="1:6" ht="45.75" customHeight="1" x14ac:dyDescent="0.3">
      <c r="A24" s="119" t="s">
        <v>108</v>
      </c>
      <c r="B24" s="119"/>
      <c r="C24" s="119"/>
      <c r="D24" s="119"/>
    </row>
    <row r="25" spans="1:6" ht="31.2" x14ac:dyDescent="0.3">
      <c r="A25" s="65" t="s">
        <v>97</v>
      </c>
      <c r="B25" s="66" t="s">
        <v>109</v>
      </c>
      <c r="C25" s="75" t="s">
        <v>110</v>
      </c>
    </row>
    <row r="26" spans="1:6" x14ac:dyDescent="0.3">
      <c r="A26" s="67" t="s">
        <v>101</v>
      </c>
      <c r="B26" s="68">
        <v>18</v>
      </c>
      <c r="C26" s="68">
        <v>25</v>
      </c>
      <c r="D26" s="76"/>
    </row>
    <row r="27" spans="1:6" s="72" customFormat="1" x14ac:dyDescent="0.3">
      <c r="A27" s="70" t="s">
        <v>102</v>
      </c>
      <c r="B27" s="71">
        <v>13</v>
      </c>
      <c r="C27" s="71">
        <v>18</v>
      </c>
    </row>
    <row r="28" spans="1:6" x14ac:dyDescent="0.3">
      <c r="A28" s="70" t="s">
        <v>103</v>
      </c>
      <c r="B28" s="71">
        <f>B26+B27</f>
        <v>31</v>
      </c>
      <c r="C28" s="71">
        <f>C26+C27</f>
        <v>43</v>
      </c>
      <c r="D28" s="74"/>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Yasemin</cp:lastModifiedBy>
  <cp:lastPrinted>2019-01-25T13:42:26Z</cp:lastPrinted>
  <dcterms:created xsi:type="dcterms:W3CDTF">2018-04-26T16:04:39Z</dcterms:created>
  <dcterms:modified xsi:type="dcterms:W3CDTF">2019-01-25T13:42:56Z</dcterms:modified>
</cp:coreProperties>
</file>