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90" windowWidth="13470" windowHeight="7920"/>
  </bookViews>
  <sheets>
    <sheet name="Buget Plan de afaceri_106932" sheetId="4" r:id="rId1"/>
    <sheet name="Model - Buget Plan de afaceri" sheetId="2" r:id="rId2"/>
    <sheet name="Cheltuieli Eligibile" sheetId="3" r:id="rId3"/>
    <sheet name="Plafon Salarii" sheetId="5" r:id="rId4"/>
  </sheets>
  <calcPr calcId="124519"/>
</workbook>
</file>

<file path=xl/calcChain.xml><?xml version="1.0" encoding="utf-8"?>
<calcChain xmlns="http://schemas.openxmlformats.org/spreadsheetml/2006/main">
  <c r="W26" i="4"/>
  <c r="V26"/>
  <c r="J15"/>
  <c r="K15"/>
  <c r="K13"/>
  <c r="K12"/>
  <c r="K11"/>
  <c r="J14"/>
  <c r="J16"/>
  <c r="J17"/>
  <c r="J18"/>
  <c r="J19"/>
  <c r="J20"/>
  <c r="J21"/>
  <c r="J22"/>
  <c r="J23"/>
  <c r="I14"/>
  <c r="K14"/>
  <c r="K16"/>
  <c r="K17"/>
  <c r="K18"/>
  <c r="K19"/>
  <c r="K20"/>
  <c r="K21"/>
  <c r="K22"/>
  <c r="K23"/>
  <c r="J13"/>
  <c r="J12"/>
  <c r="L12"/>
  <c r="M12"/>
  <c r="N12"/>
  <c r="O12"/>
  <c r="P12"/>
  <c r="Q12"/>
  <c r="R12"/>
  <c r="S12"/>
  <c r="T12"/>
  <c r="U12"/>
  <c r="V12"/>
  <c r="W12"/>
  <c r="M11"/>
  <c r="N11"/>
  <c r="O11"/>
  <c r="P11"/>
  <c r="Q11"/>
  <c r="R11"/>
  <c r="S11"/>
  <c r="T11"/>
  <c r="U11"/>
  <c r="V11"/>
  <c r="W11"/>
  <c r="L11"/>
  <c r="J11"/>
  <c r="K10"/>
  <c r="J10"/>
  <c r="K9"/>
  <c r="J9"/>
  <c r="J8"/>
  <c r="K8"/>
  <c r="W7"/>
  <c r="V7"/>
  <c r="U7"/>
  <c r="T7"/>
  <c r="S7"/>
  <c r="R7"/>
  <c r="Q7"/>
  <c r="P7"/>
  <c r="O7"/>
  <c r="N7"/>
  <c r="M7"/>
  <c r="L7"/>
  <c r="K7"/>
  <c r="J7"/>
  <c r="W6"/>
  <c r="V6"/>
  <c r="U6"/>
  <c r="T6"/>
  <c r="S6"/>
  <c r="R6"/>
  <c r="Q6"/>
  <c r="P6"/>
  <c r="O6"/>
  <c r="N6"/>
  <c r="M6"/>
  <c r="L6"/>
  <c r="K6"/>
  <c r="J6"/>
  <c r="W5"/>
  <c r="V5"/>
  <c r="U5"/>
  <c r="T5"/>
  <c r="S5"/>
  <c r="R5"/>
  <c r="Q5"/>
  <c r="P5"/>
  <c r="O5"/>
  <c r="N5"/>
  <c r="M5"/>
  <c r="L5"/>
  <c r="K5"/>
  <c r="J5"/>
  <c r="W4"/>
  <c r="V4"/>
  <c r="U4"/>
  <c r="T4"/>
  <c r="S4"/>
  <c r="R4"/>
  <c r="Q4"/>
  <c r="P4"/>
  <c r="O4"/>
  <c r="N4"/>
  <c r="M4"/>
  <c r="L4"/>
  <c r="K4"/>
  <c r="J4"/>
  <c r="C28" i="5" l="1"/>
  <c r="B28"/>
  <c r="D22"/>
  <c r="C22"/>
  <c r="B22"/>
  <c r="D15"/>
  <c r="C15"/>
  <c r="B15"/>
  <c r="D8"/>
  <c r="C8"/>
  <c r="B8"/>
  <c r="M9" i="2" l="1"/>
  <c r="N9"/>
  <c r="O9"/>
  <c r="P9"/>
  <c r="Q9"/>
  <c r="R9"/>
  <c r="S9"/>
  <c r="T9"/>
  <c r="U9"/>
  <c r="V9"/>
  <c r="W9"/>
  <c r="M10"/>
  <c r="N10"/>
  <c r="O10"/>
  <c r="P10"/>
  <c r="Q10"/>
  <c r="R10"/>
  <c r="S10"/>
  <c r="T10"/>
  <c r="U10"/>
  <c r="V10"/>
  <c r="W10"/>
  <c r="L10"/>
  <c r="L9"/>
  <c r="M5"/>
  <c r="N5"/>
  <c r="O5"/>
  <c r="P5"/>
  <c r="Q5"/>
  <c r="R5"/>
  <c r="S5"/>
  <c r="T5"/>
  <c r="U5"/>
  <c r="V5"/>
  <c r="W5"/>
  <c r="M6"/>
  <c r="N6"/>
  <c r="O6"/>
  <c r="P6"/>
  <c r="Q6"/>
  <c r="R6"/>
  <c r="S6"/>
  <c r="T6"/>
  <c r="U6"/>
  <c r="V6"/>
  <c r="W6"/>
  <c r="M7"/>
  <c r="N7"/>
  <c r="O7"/>
  <c r="P7"/>
  <c r="Q7"/>
  <c r="R7"/>
  <c r="S7"/>
  <c r="T7"/>
  <c r="U7"/>
  <c r="V7"/>
  <c r="W7"/>
  <c r="L5"/>
  <c r="L6"/>
  <c r="L7"/>
  <c r="M4"/>
  <c r="N4"/>
  <c r="O4"/>
  <c r="P4"/>
  <c r="Q4"/>
  <c r="R4"/>
  <c r="S4"/>
  <c r="T4"/>
  <c r="U4"/>
  <c r="V4"/>
  <c r="W4"/>
  <c r="L4"/>
  <c r="J24" i="4" l="1"/>
  <c r="J36"/>
  <c r="I22" i="2"/>
  <c r="K22" s="1"/>
  <c r="W22" s="1"/>
  <c r="I21"/>
  <c r="K21" s="1"/>
  <c r="W21" s="1"/>
  <c r="I14"/>
  <c r="J13"/>
  <c r="I13"/>
  <c r="I12"/>
  <c r="I11"/>
  <c r="J10"/>
  <c r="K9"/>
  <c r="I8"/>
  <c r="K8" s="1"/>
  <c r="L8" s="1"/>
  <c r="K23"/>
  <c r="K24"/>
  <c r="K25"/>
  <c r="K26"/>
  <c r="K27"/>
  <c r="K28"/>
  <c r="K29"/>
  <c r="K30"/>
  <c r="K5"/>
  <c r="K6"/>
  <c r="K7"/>
  <c r="K15"/>
  <c r="K16"/>
  <c r="K17"/>
  <c r="K18"/>
  <c r="J22"/>
  <c r="J23"/>
  <c r="J24"/>
  <c r="J25"/>
  <c r="J26"/>
  <c r="J27"/>
  <c r="J28"/>
  <c r="J29"/>
  <c r="J30"/>
  <c r="J21"/>
  <c r="J5"/>
  <c r="J6"/>
  <c r="J7"/>
  <c r="J8"/>
  <c r="J9"/>
  <c r="J11"/>
  <c r="J12"/>
  <c r="J14"/>
  <c r="J15"/>
  <c r="J16"/>
  <c r="J17"/>
  <c r="J18"/>
  <c r="K4"/>
  <c r="J4"/>
  <c r="E34"/>
  <c r="V31"/>
  <c r="U31"/>
  <c r="T31"/>
  <c r="S31"/>
  <c r="R31"/>
  <c r="Q31"/>
  <c r="P31"/>
  <c r="O31"/>
  <c r="N31"/>
  <c r="M31"/>
  <c r="L31"/>
  <c r="J37" i="4" l="1"/>
  <c r="K13" i="2"/>
  <c r="V13"/>
  <c r="O13"/>
  <c r="S13"/>
  <c r="W13"/>
  <c r="L13"/>
  <c r="P13"/>
  <c r="T13"/>
  <c r="M13"/>
  <c r="Q13"/>
  <c r="U13"/>
  <c r="N13"/>
  <c r="R13"/>
  <c r="K12"/>
  <c r="O12"/>
  <c r="S12"/>
  <c r="W12"/>
  <c r="L12"/>
  <c r="P12"/>
  <c r="T12"/>
  <c r="M12"/>
  <c r="Q12"/>
  <c r="U12"/>
  <c r="N12"/>
  <c r="R12"/>
  <c r="V12"/>
  <c r="K11"/>
  <c r="P11"/>
  <c r="T11"/>
  <c r="L11"/>
  <c r="L19" s="1"/>
  <c r="L32" s="1"/>
  <c r="M11"/>
  <c r="M19" s="1"/>
  <c r="M32" s="1"/>
  <c r="Q11"/>
  <c r="U11"/>
  <c r="N11"/>
  <c r="R11"/>
  <c r="V11"/>
  <c r="O11"/>
  <c r="S11"/>
  <c r="W11"/>
  <c r="K14"/>
  <c r="Q14"/>
  <c r="U14"/>
  <c r="N14"/>
  <c r="R14"/>
  <c r="V14"/>
  <c r="O14"/>
  <c r="S14"/>
  <c r="W14"/>
  <c r="P14"/>
  <c r="T14"/>
  <c r="W31"/>
  <c r="K10"/>
  <c r="J31"/>
  <c r="K31"/>
  <c r="J19"/>
  <c r="P19" l="1"/>
  <c r="P32" s="1"/>
  <c r="V19"/>
  <c r="V32" s="1"/>
  <c r="Q19"/>
  <c r="Q32" s="1"/>
  <c r="S19"/>
  <c r="S32" s="1"/>
  <c r="N19"/>
  <c r="N32" s="1"/>
  <c r="T19"/>
  <c r="T32" s="1"/>
  <c r="O19"/>
  <c r="O32" s="1"/>
  <c r="U19"/>
  <c r="U32" s="1"/>
  <c r="W19"/>
  <c r="W32" s="1"/>
  <c r="R19"/>
  <c r="R32" s="1"/>
  <c r="J32"/>
  <c r="K19"/>
  <c r="K32" s="1"/>
  <c r="W36" i="4"/>
  <c r="V36"/>
  <c r="U36"/>
  <c r="T36"/>
  <c r="S36"/>
  <c r="R36"/>
  <c r="Q36"/>
  <c r="P36"/>
  <c r="O36"/>
  <c r="N36"/>
  <c r="M36"/>
  <c r="L36"/>
  <c r="K36"/>
  <c r="W24"/>
  <c r="V24"/>
  <c r="U24"/>
  <c r="T24"/>
  <c r="S24"/>
  <c r="R24"/>
  <c r="Q24"/>
  <c r="P24"/>
  <c r="O24"/>
  <c r="N24"/>
  <c r="M24"/>
  <c r="L24"/>
  <c r="K24"/>
  <c r="E39"/>
  <c r="O37" l="1"/>
  <c r="S37"/>
  <c r="P37"/>
  <c r="L37"/>
  <c r="T37"/>
  <c r="W37"/>
  <c r="M37"/>
  <c r="Q37"/>
  <c r="U37"/>
  <c r="K37"/>
  <c r="N37"/>
  <c r="R37"/>
  <c r="V37"/>
</calcChain>
</file>

<file path=xl/sharedStrings.xml><?xml version="1.0" encoding="utf-8"?>
<sst xmlns="http://schemas.openxmlformats.org/spreadsheetml/2006/main" count="303" uniqueCount="136">
  <si>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</si>
  <si>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</si>
  <si>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</si>
  <si>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</si>
  <si>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</si>
  <si>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</si>
  <si>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</si>
  <si>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</si>
  <si>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</si>
  <si>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</si>
  <si>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</si>
  <si>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</si>
  <si>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</si>
  <si>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</si>
  <si>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</si>
  <si>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</si>
  <si>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</si>
  <si>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</si>
  <si>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</si>
  <si>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</si>
  <si>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</si>
  <si>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</si>
  <si>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</si>
  <si>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</si>
  <si>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</si>
  <si>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</si>
  <si>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</si>
  <si>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</si>
  <si>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</si>
  <si>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</si>
  <si>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</si>
  <si>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</si>
  <si>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</si>
  <si>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</si>
  <si>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</si>
  <si>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</si>
  <si>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</si>
  <si>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</si>
  <si>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</si>
  <si>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</si>
  <si>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</si>
  <si>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</si>
  <si>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</si>
  <si>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</si>
  <si>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</si>
  <si>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</si>
  <si>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</si>
  <si>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</si>
  <si>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</si>
  <si>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</si>
  <si>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</si>
  <si>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</si>
  <si>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</si>
  <si>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</si>
  <si>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</si>
  <si>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</si>
  <si>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</si>
  <si>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</si>
  <si>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</si>
  <si>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</si>
  <si>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</si>
  <si>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Salariu net Angajat 1</t>
  </si>
  <si>
    <t>8 h/zi x 12 luni</t>
  </si>
  <si>
    <t>luni</t>
  </si>
  <si>
    <t>Contributii (Angajat + Angajator) aferente SN Angajat 1</t>
  </si>
  <si>
    <t>Salariu net Angajat 2</t>
  </si>
  <si>
    <t>Contributii (Angajat + Angajator) aferente SN Angajat 2</t>
  </si>
  <si>
    <t>Echipament / Utilaj Productie</t>
  </si>
  <si>
    <t>Caracteristici sumare</t>
  </si>
  <si>
    <t>buc</t>
  </si>
  <si>
    <t>Durata asigurare 12 luni</t>
  </si>
  <si>
    <t>Chirie sediu implementare activitati</t>
  </si>
  <si>
    <t xml:space="preserve">Consultanta Vanzari-Marketing </t>
  </si>
  <si>
    <t>Asigurari bunuri</t>
  </si>
  <si>
    <t>Durata 12 luni</t>
  </si>
  <si>
    <t>Utlitati</t>
  </si>
  <si>
    <t>Electricitate 12 luni</t>
  </si>
  <si>
    <t>Servicii contabilitate</t>
  </si>
  <si>
    <t>Contract 12 luni</t>
  </si>
  <si>
    <t>Caldura 12 luni</t>
  </si>
  <si>
    <t>Materiale Consumabile</t>
  </si>
  <si>
    <t>Hartie, Tonner imprimanta</t>
  </si>
  <si>
    <t>Durata 1 luna</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</si>
  <si>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</si>
  <si>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</si>
  <si>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</si>
  <si>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</si>
  <si>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</si>
  <si>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</si>
  <si>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</si>
  <si>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</si>
  <si>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</si>
  <si>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</si>
  <si>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</si>
  <si>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</si>
  <si>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</si>
  <si>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</si>
  <si>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</si>
  <si>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</si>
  <si>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</si>
  <si>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</si>
  <si>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</si>
  <si>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</si>
  <si>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</si>
  <si>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</si>
  <si>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</si>
  <si>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</si>
  <si>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</si>
  <si>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</si>
  <si>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</si>
  <si>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</si>
  <si>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</si>
  <si>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</si>
  <si>
    <t>Servicii realizare platforma online - magazin online</t>
  </si>
  <si>
    <t>Servicii IT de realizare a platformei online de tip magazin online, cu posibilitate de configurare si previzualizare produs, inclus modul ERP de urmarirea stocurilor in timp real, insertie modul de plati securizate, newsletter, blog, pagini generale de contact, home, descrierea companiei, plus posibilitatea de adaugare pagini noi, adaptarea platformei pentru dispozitive mobile telefon, tableta. Pachetul va include servicii de mentenanta pentru  12 luni de la livrarea platformei.</t>
  </si>
  <si>
    <t>Domeniu Web www.lunaclean.ro</t>
  </si>
  <si>
    <t>Achizitia domeniu Web www.lunaclean.ro si webhosting (gazdiure web) pentru 12 luni.</t>
  </si>
  <si>
    <t>Echipamente/utilaje/consumabile</t>
  </si>
  <si>
    <t>Detergenti/Solutii de curatat</t>
  </si>
  <si>
    <t>Solutii de curatat pentru geamuri, tapiterie, covoare, podele, parchet, gresie, faianta, lemn, piele, inlocuitori</t>
  </si>
  <si>
    <t>Chirie spatiu desfasurare activitate</t>
  </si>
  <si>
    <t>Inchiriere spatiu pentru desfasurarea activitatii afacerii aporximativ 20 MP x 60 lei / mp TVA inclus.</t>
  </si>
  <si>
    <t>Laptop</t>
  </si>
  <si>
    <t>Achizitie de laptop -  1buc pentru utilizarea in interes de serviciu de cei 2 angajati.
Caracteristici minime: procesor i7; HDD - SSD - 256 GB sau similar; DDR4, diagonala 13 inch, etc.</t>
  </si>
  <si>
    <t>Servicii promovare I</t>
  </si>
  <si>
    <t>Campanie</t>
  </si>
  <si>
    <t>Achizitia de servicii de contabilitate lunar</t>
  </si>
  <si>
    <t>Cheltuieli inregistrare firma</t>
  </si>
  <si>
    <t>Taxe de inregistrare firma</t>
  </si>
  <si>
    <t>set</t>
  </si>
  <si>
    <t>Utilitati sediu</t>
  </si>
  <si>
    <t>Utilitati sediu desfasurare activitate</t>
  </si>
  <si>
    <t>echipamente de măturat;
echipamente de aspirat ;
echipamente de spălat și uscat pardoseala;
echipamente pentru curățarea mochetelor;
monodiscuri pentru curățarea și lustruirea pardoselilor .
trusă pentru spălarea de geamuri ;
scară de minimum 4 m;
consumabile (lavete, mopuri, bureţi industriali, mănuşi etc.);
Găleţi specifice, cărucioare multifuncţionale.</t>
  </si>
  <si>
    <t>Servicii promovare II</t>
  </si>
  <si>
    <t>Pahet promovare II:
- Buget promovare pe Facebook - 800 lei fara TVA / luna x 2 luni;
- Buget AdWords - 1.000 lei fara TVA / luna x 2 luni;
- Participare la targ / expozitie - buget 27.400 lei fara TVA, incusiv materialele de prezentare la targ, materiale de promovare, etc.</t>
  </si>
  <si>
    <t>Pahet promovare I:
- Buget promovare pe Facebook - 200 lei fara TVA / luna x 6 luni;
- Buget AdWords - 300 lei fara TVA / luna x 6 luni;
- Carti de vizita - 500 lei fara TVA pt 100 buc x 2 set-uri;
- Flyere / Brosuri - 500 buc - 500 lei fara TVA;</t>
  </si>
</sst>
</file>

<file path=xl/styles.xml><?xml version="1.0" encoding="utf-8"?>
<styleSheet xmlns="http://schemas.openxmlformats.org/spreadsheetml/2006/main">
  <numFmts count="1">
    <numFmt numFmtId="164" formatCode="#,##0\ [$lei-418]"/>
  </numFmts>
  <fonts count="18">
    <font>
      <sz val="11"/>
      <color theme="1"/>
      <name val="Calibri"/>
      <family val="2"/>
      <charset val="238"/>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
      <b/>
      <sz val="11"/>
      <name val="Trebuchet MS"/>
      <family val="2"/>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38">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141">
    <xf numFmtId="0" fontId="0" fillId="0" borderId="0" xfId="0"/>
    <xf numFmtId="0" fontId="3" fillId="0" borderId="0" xfId="0" applyFont="1"/>
    <xf numFmtId="0" fontId="4" fillId="5" borderId="23" xfId="0" applyFont="1" applyFill="1" applyBorder="1"/>
    <xf numFmtId="0" fontId="4" fillId="5" borderId="7" xfId="0" applyFont="1" applyFill="1" applyBorder="1"/>
    <xf numFmtId="0" fontId="4" fillId="5" borderId="24" xfId="0" applyFont="1" applyFill="1" applyBorder="1"/>
    <xf numFmtId="0" fontId="4" fillId="0" borderId="0" xfId="0" applyFont="1"/>
    <xf numFmtId="0" fontId="4" fillId="0" borderId="18" xfId="0" applyFont="1" applyBorder="1" applyAlignment="1">
      <alignment horizontal="center" vertical="center"/>
    </xf>
    <xf numFmtId="0" fontId="4" fillId="0" borderId="13" xfId="0" applyFont="1" applyBorder="1"/>
    <xf numFmtId="0" fontId="4" fillId="0" borderId="7" xfId="0" applyFont="1" applyBorder="1" applyAlignment="1">
      <alignment wrapText="1"/>
    </xf>
    <xf numFmtId="4" fontId="5" fillId="0" borderId="7" xfId="0" applyNumberFormat="1" applyFont="1" applyFill="1" applyBorder="1" applyAlignment="1">
      <alignment horizontal="right" vertical="center" wrapText="1"/>
    </xf>
    <xf numFmtId="4" fontId="5" fillId="0" borderId="6" xfId="0" applyNumberFormat="1" applyFont="1" applyFill="1" applyBorder="1" applyAlignment="1">
      <alignment horizontal="right" vertical="center" wrapText="1"/>
    </xf>
    <xf numFmtId="0" fontId="4" fillId="0" borderId="19" xfId="0" applyFont="1" applyBorder="1"/>
    <xf numFmtId="0" fontId="4" fillId="0" borderId="18" xfId="0" applyFont="1" applyBorder="1"/>
    <xf numFmtId="0" fontId="4" fillId="0" borderId="6" xfId="0" applyFont="1" applyBorder="1"/>
    <xf numFmtId="0" fontId="4" fillId="2" borderId="28" xfId="0" applyFont="1" applyFill="1" applyBorder="1"/>
    <xf numFmtId="0" fontId="4" fillId="2" borderId="32" xfId="0" applyFont="1" applyFill="1" applyBorder="1"/>
    <xf numFmtId="0" fontId="4" fillId="2" borderId="33" xfId="0" applyFont="1" applyFill="1" applyBorder="1"/>
    <xf numFmtId="0" fontId="4" fillId="0" borderId="6" xfId="0" applyFont="1" applyBorder="1" applyAlignment="1">
      <alignment wrapText="1"/>
    </xf>
    <xf numFmtId="0" fontId="4" fillId="0" borderId="23" xfId="0" applyFont="1" applyBorder="1" applyAlignment="1">
      <alignment horizontal="center" vertical="center"/>
    </xf>
    <xf numFmtId="0" fontId="4" fillId="0" borderId="24" xfId="0" applyFont="1" applyBorder="1"/>
    <xf numFmtId="0" fontId="4" fillId="0" borderId="23" xfId="0" applyFont="1" applyBorder="1"/>
    <xf numFmtId="0" fontId="4" fillId="0" borderId="7" xfId="0" applyFont="1" applyBorder="1"/>
    <xf numFmtId="4" fontId="5" fillId="0" borderId="8" xfId="0" applyNumberFormat="1" applyFont="1" applyFill="1" applyBorder="1" applyAlignment="1">
      <alignment horizontal="right" vertical="center" wrapText="1"/>
    </xf>
    <xf numFmtId="4" fontId="5" fillId="0" borderId="21" xfId="0" applyNumberFormat="1" applyFont="1" applyFill="1" applyBorder="1" applyAlignment="1">
      <alignment horizontal="right" vertical="center" wrapText="1"/>
    </xf>
    <xf numFmtId="0" fontId="4" fillId="0" borderId="22" xfId="0" applyFont="1" applyBorder="1"/>
    <xf numFmtId="0" fontId="4" fillId="0" borderId="20" xfId="0" applyFont="1" applyBorder="1"/>
    <xf numFmtId="0" fontId="4" fillId="0" borderId="21" xfId="0" applyFont="1" applyBorder="1"/>
    <xf numFmtId="0" fontId="5" fillId="0" borderId="0" xfId="0" applyFont="1" applyFill="1" applyBorder="1" applyAlignment="1">
      <alignment horizontal="left"/>
    </xf>
    <xf numFmtId="49" fontId="5" fillId="0" borderId="0" xfId="0" applyNumberFormat="1" applyFont="1" applyFill="1" applyBorder="1" applyAlignment="1">
      <alignment horizontal="center"/>
    </xf>
    <xf numFmtId="0" fontId="5" fillId="0" borderId="0" xfId="0" applyFont="1" applyFill="1" applyBorder="1"/>
    <xf numFmtId="3" fontId="2" fillId="4" borderId="10"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4" fontId="2" fillId="6" borderId="9" xfId="0" applyNumberFormat="1" applyFont="1" applyFill="1" applyBorder="1"/>
    <xf numFmtId="4" fontId="2" fillId="6" borderId="12" xfId="0" applyNumberFormat="1" applyFont="1" applyFill="1" applyBorder="1"/>
    <xf numFmtId="4" fontId="2" fillId="6" borderId="1" xfId="0" applyNumberFormat="1" applyFont="1" applyFill="1" applyBorder="1"/>
    <xf numFmtId="4" fontId="2" fillId="7" borderId="9" xfId="0" applyNumberFormat="1" applyFont="1" applyFill="1" applyBorder="1"/>
    <xf numFmtId="4" fontId="2" fillId="7" borderId="12" xfId="0" applyNumberFormat="1" applyFont="1" applyFill="1" applyBorder="1"/>
    <xf numFmtId="4" fontId="2" fillId="7" borderId="1" xfId="0" applyNumberFormat="1" applyFont="1" applyFill="1" applyBorder="1"/>
    <xf numFmtId="3" fontId="2" fillId="8" borderId="7" xfId="0" applyNumberFormat="1" applyFont="1" applyFill="1" applyBorder="1" applyAlignment="1">
      <alignment horizontal="center" vertical="center"/>
    </xf>
    <xf numFmtId="49" fontId="2" fillId="8" borderId="24" xfId="0" applyNumberFormat="1" applyFont="1" applyFill="1" applyBorder="1" applyAlignment="1">
      <alignment horizontal="center" vertical="center"/>
    </xf>
    <xf numFmtId="3" fontId="2" fillId="2" borderId="21"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0" fontId="4" fillId="0" borderId="0" xfId="0" applyFont="1" applyAlignment="1">
      <alignment wrapText="1"/>
    </xf>
    <xf numFmtId="0" fontId="6" fillId="0" borderId="0" xfId="0" applyFont="1" applyAlignment="1">
      <alignment vertical="center" textRotation="255"/>
    </xf>
    <xf numFmtId="0" fontId="4" fillId="0" borderId="6" xfId="0" applyFont="1" applyBorder="1" applyAlignment="1">
      <alignment horizontal="left" vertical="center" wrapText="1"/>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3" xfId="0" applyFont="1" applyBorder="1" applyAlignment="1">
      <alignment horizontal="left" vertical="center"/>
    </xf>
    <xf numFmtId="4" fontId="4" fillId="0" borderId="19" xfId="0" applyNumberFormat="1" applyFont="1" applyBorder="1"/>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7" xfId="0" applyFont="1" applyBorder="1" applyAlignment="1">
      <alignment horizontal="left" vertical="center" wrapText="1"/>
    </xf>
    <xf numFmtId="4" fontId="4" fillId="0" borderId="18" xfId="0" applyNumberFormat="1" applyFont="1" applyBorder="1"/>
    <xf numFmtId="4" fontId="4" fillId="0" borderId="6" xfId="0" applyNumberFormat="1" applyFont="1" applyBorder="1"/>
    <xf numFmtId="0" fontId="4" fillId="5" borderId="15" xfId="0" applyFont="1" applyFill="1" applyBorder="1"/>
    <xf numFmtId="0" fontId="4" fillId="5" borderId="16" xfId="0" applyFont="1" applyFill="1" applyBorder="1"/>
    <xf numFmtId="0" fontId="4" fillId="5" borderId="17" xfId="0" applyFont="1" applyFill="1" applyBorder="1"/>
    <xf numFmtId="0" fontId="4" fillId="0" borderId="22" xfId="0" applyFont="1" applyBorder="1" applyAlignment="1">
      <alignment horizontal="left" vertical="center" wrapText="1"/>
    </xf>
    <xf numFmtId="0" fontId="8" fillId="0" borderId="0" xfId="0" applyFont="1" applyBorder="1" applyAlignment="1">
      <alignment horizontal="left" wrapText="1"/>
    </xf>
    <xf numFmtId="0" fontId="9" fillId="0" borderId="0" xfId="0" applyFont="1"/>
    <xf numFmtId="0" fontId="11" fillId="0" borderId="0" xfId="0" applyFont="1"/>
    <xf numFmtId="0" fontId="11" fillId="0" borderId="0" xfId="0" applyFont="1" applyAlignment="1">
      <alignment wrapText="1"/>
    </xf>
    <xf numFmtId="0" fontId="12" fillId="0" borderId="6" xfId="0" applyFont="1" applyBorder="1" applyAlignment="1">
      <alignment wrapText="1"/>
    </xf>
    <xf numFmtId="0" fontId="12" fillId="0" borderId="6" xfId="0" applyFont="1" applyBorder="1" applyAlignment="1">
      <alignment horizontal="center" vertical="center"/>
    </xf>
    <xf numFmtId="0" fontId="13" fillId="0" borderId="6" xfId="0" applyFont="1" applyBorder="1" applyAlignment="1">
      <alignment wrapText="1"/>
    </xf>
    <xf numFmtId="164" fontId="13" fillId="0" borderId="6" xfId="0" applyNumberFormat="1" applyFont="1" applyBorder="1" applyAlignment="1">
      <alignment horizontal="center" vertical="center"/>
    </xf>
    <xf numFmtId="0" fontId="14" fillId="0" borderId="0" xfId="0" applyFont="1"/>
    <xf numFmtId="0" fontId="14" fillId="0" borderId="6" xfId="0" applyFont="1" applyBorder="1" applyAlignment="1">
      <alignment wrapText="1"/>
    </xf>
    <xf numFmtId="164" fontId="14" fillId="0" borderId="6" xfId="0" applyNumberFormat="1" applyFont="1" applyBorder="1" applyAlignment="1">
      <alignment horizontal="center" vertical="center"/>
    </xf>
    <xf numFmtId="0" fontId="15" fillId="0" borderId="0" xfId="0" applyFont="1"/>
    <xf numFmtId="0" fontId="16" fillId="0" borderId="0" xfId="0" applyFont="1" applyBorder="1" applyAlignment="1">
      <alignment wrapText="1"/>
    </xf>
    <xf numFmtId="164" fontId="16" fillId="0" borderId="0" xfId="0" applyNumberFormat="1" applyFont="1" applyBorder="1" applyAlignment="1">
      <alignment horizontal="center" vertical="center"/>
    </xf>
    <xf numFmtId="0" fontId="12" fillId="0" borderId="6" xfId="0" applyFont="1" applyBorder="1" applyAlignment="1">
      <alignment horizontal="center" vertical="center" wrapText="1"/>
    </xf>
    <xf numFmtId="164" fontId="11" fillId="0" borderId="0" xfId="0" applyNumberFormat="1" applyFont="1" applyBorder="1" applyAlignment="1">
      <alignment horizontal="center" vertical="center"/>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2" xfId="0" applyFont="1" applyFill="1" applyBorder="1" applyAlignment="1">
      <alignment horizontal="center" vertical="center"/>
    </xf>
    <xf numFmtId="0" fontId="1" fillId="5" borderId="30" xfId="0" applyFont="1" applyFill="1" applyBorder="1" applyAlignment="1">
      <alignment horizontal="left" vertical="center"/>
    </xf>
    <xf numFmtId="0" fontId="1" fillId="5" borderId="31"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1" xfId="0" applyFont="1" applyFill="1" applyBorder="1" applyAlignment="1">
      <alignment horizont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7" borderId="1" xfId="0" applyFont="1" applyFill="1" applyBorder="1" applyAlignment="1">
      <alignment horizontal="center"/>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4" fillId="8" borderId="23" xfId="0" applyFont="1" applyFill="1" applyBorder="1" applyAlignment="1">
      <alignment horizontal="left" vertical="center" wrapText="1"/>
    </xf>
    <xf numFmtId="0" fontId="4" fillId="8" borderId="7" xfId="0" applyFont="1" applyFill="1" applyBorder="1" applyAlignment="1">
      <alignment horizontal="left" vertical="center" wrapText="1"/>
    </xf>
    <xf numFmtId="0" fontId="7" fillId="3" borderId="1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4" fillId="0" borderId="25"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11" fillId="0" borderId="0" xfId="0" applyFont="1" applyAlignment="1">
      <alignment horizontal="left" wrapText="1"/>
    </xf>
    <xf numFmtId="0" fontId="10" fillId="0" borderId="0" xfId="0" applyFont="1" applyAlignment="1">
      <alignment horizontal="center" wrapText="1"/>
    </xf>
    <xf numFmtId="0" fontId="12" fillId="0" borderId="0" xfId="0" applyFont="1" applyAlignment="1">
      <alignment horizontal="left" wrapText="1"/>
    </xf>
    <xf numFmtId="0" fontId="4" fillId="0" borderId="18" xfId="0" applyFont="1" applyBorder="1" applyAlignment="1">
      <alignment vertical="center"/>
    </xf>
    <xf numFmtId="4" fontId="4" fillId="0" borderId="6" xfId="0" applyNumberFormat="1" applyFont="1" applyBorder="1" applyAlignment="1">
      <alignment vertical="center"/>
    </xf>
    <xf numFmtId="0" fontId="4" fillId="0" borderId="6" xfId="0" applyFont="1" applyBorder="1" applyAlignment="1">
      <alignment vertical="center"/>
    </xf>
    <xf numFmtId="0" fontId="4" fillId="0" borderId="19" xfId="0" applyFont="1" applyBorder="1" applyAlignment="1">
      <alignment vertical="center"/>
    </xf>
    <xf numFmtId="4" fontId="4" fillId="0" borderId="18" xfId="0" applyNumberFormat="1" applyFont="1" applyBorder="1" applyAlignment="1">
      <alignment vertical="center"/>
    </xf>
    <xf numFmtId="4" fontId="4" fillId="0" borderId="19" xfId="0" applyNumberFormat="1" applyFont="1" applyBorder="1" applyAlignment="1">
      <alignment vertical="center"/>
    </xf>
    <xf numFmtId="0" fontId="4" fillId="0" borderId="0" xfId="0" applyFont="1" applyAlignment="1">
      <alignment vertical="center"/>
    </xf>
    <xf numFmtId="4" fontId="17" fillId="0" borderId="6" xfId="0" applyNumberFormat="1" applyFont="1" applyFill="1" applyBorder="1" applyAlignment="1">
      <alignment horizontal="center" vertical="center" wrapText="1"/>
    </xf>
    <xf numFmtId="0" fontId="4" fillId="0" borderId="6" xfId="0" applyFont="1" applyBorder="1" applyAlignment="1">
      <alignment vertical="center" wrapText="1"/>
    </xf>
    <xf numFmtId="4" fontId="5" fillId="0" borderId="37" xfId="0" applyNumberFormat="1" applyFont="1" applyFill="1" applyBorder="1" applyAlignment="1">
      <alignment horizontal="right" vertical="center" wrapText="1"/>
    </xf>
    <xf numFmtId="0" fontId="4" fillId="0" borderId="26" xfId="0" applyFont="1" applyBorder="1" applyAlignment="1">
      <alignment horizontal="left" vertical="center"/>
    </xf>
    <xf numFmtId="0" fontId="4" fillId="0" borderId="21" xfId="0" applyFont="1" applyBorder="1" applyAlignment="1">
      <alignment horizontal="left" vertical="center" wrapText="1"/>
    </xf>
    <xf numFmtId="4" fontId="5" fillId="0" borderId="21" xfId="0" applyNumberFormat="1" applyFont="1" applyFill="1" applyBorder="1" applyAlignment="1">
      <alignment horizontal="center" vertical="center" wrapText="1"/>
    </xf>
    <xf numFmtId="4" fontId="5" fillId="0" borderId="22" xfId="0" applyNumberFormat="1"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W41"/>
  <sheetViews>
    <sheetView tabSelected="1" zoomScale="85" zoomScaleNormal="85" workbookViewId="0">
      <pane ySplit="2" topLeftCell="A30" activePane="bottomLeft" state="frozen"/>
      <selection pane="bottomLeft" activeCell="D8" sqref="D8"/>
    </sheetView>
  </sheetViews>
  <sheetFormatPr defaultRowHeight="16.5"/>
  <cols>
    <col min="1" max="1" width="5.85546875" style="5" customWidth="1"/>
    <col min="2" max="2" width="19.7109375" style="5" customWidth="1"/>
    <col min="3" max="3" width="26.7109375" style="5" customWidth="1"/>
    <col min="4" max="4" width="34.42578125" style="5" customWidth="1"/>
    <col min="5" max="5" width="11.140625" style="27" customWidth="1"/>
    <col min="6" max="6" width="13.140625" style="28" customWidth="1"/>
    <col min="7" max="7" width="11.42578125" style="27" customWidth="1"/>
    <col min="8" max="8" width="13.5703125" style="29" customWidth="1"/>
    <col min="9" max="9" width="13.42578125" style="29" customWidth="1"/>
    <col min="10" max="10" width="13.5703125" style="29" customWidth="1"/>
    <col min="11" max="11" width="14.5703125" style="29" customWidth="1"/>
    <col min="12" max="17" width="12.28515625" style="5" bestFit="1" customWidth="1"/>
    <col min="18" max="22" width="10.85546875" style="5" bestFit="1" customWidth="1"/>
    <col min="23" max="23" width="12.28515625" style="5" bestFit="1" customWidth="1"/>
    <col min="24" max="16384" width="9.140625" style="5"/>
  </cols>
  <sheetData>
    <row r="1" spans="1:23" ht="16.5" customHeight="1">
      <c r="A1" s="101" t="s">
        <v>48</v>
      </c>
      <c r="B1" s="103" t="s">
        <v>26</v>
      </c>
      <c r="C1" s="103" t="s">
        <v>51</v>
      </c>
      <c r="D1" s="109" t="s">
        <v>27</v>
      </c>
      <c r="E1" s="107" t="s">
        <v>31</v>
      </c>
      <c r="F1" s="107" t="s">
        <v>30</v>
      </c>
      <c r="G1" s="107" t="s">
        <v>29</v>
      </c>
      <c r="H1" s="107" t="s">
        <v>28</v>
      </c>
      <c r="I1" s="107" t="s">
        <v>32</v>
      </c>
      <c r="J1" s="107" t="s">
        <v>33</v>
      </c>
      <c r="K1" s="107" t="s">
        <v>34</v>
      </c>
      <c r="L1" s="111" t="s">
        <v>58</v>
      </c>
      <c r="M1" s="112"/>
      <c r="N1" s="112"/>
      <c r="O1" s="112"/>
      <c r="P1" s="112"/>
      <c r="Q1" s="112"/>
      <c r="R1" s="112"/>
      <c r="S1" s="112"/>
      <c r="T1" s="112"/>
      <c r="U1" s="112"/>
      <c r="V1" s="112"/>
      <c r="W1" s="113"/>
    </row>
    <row r="2" spans="1:23" ht="16.5" customHeight="1" thickBot="1">
      <c r="A2" s="102"/>
      <c r="B2" s="104"/>
      <c r="C2" s="104"/>
      <c r="D2" s="110"/>
      <c r="E2" s="108"/>
      <c r="F2" s="108"/>
      <c r="G2" s="108"/>
      <c r="H2" s="108"/>
      <c r="I2" s="108"/>
      <c r="J2" s="108"/>
      <c r="K2" s="108"/>
      <c r="L2" s="32" t="s">
        <v>35</v>
      </c>
      <c r="M2" s="33" t="s">
        <v>36</v>
      </c>
      <c r="N2" s="33" t="s">
        <v>37</v>
      </c>
      <c r="O2" s="33" t="s">
        <v>38</v>
      </c>
      <c r="P2" s="33" t="s">
        <v>39</v>
      </c>
      <c r="Q2" s="33" t="s">
        <v>40</v>
      </c>
      <c r="R2" s="33" t="s">
        <v>41</v>
      </c>
      <c r="S2" s="33" t="s">
        <v>42</v>
      </c>
      <c r="T2" s="33" t="s">
        <v>43</v>
      </c>
      <c r="U2" s="33" t="s">
        <v>44</v>
      </c>
      <c r="V2" s="33" t="s">
        <v>45</v>
      </c>
      <c r="W2" s="34" t="s">
        <v>46</v>
      </c>
    </row>
    <row r="3" spans="1:23" ht="15.75" customHeight="1">
      <c r="A3" s="91" t="s">
        <v>55</v>
      </c>
      <c r="B3" s="92"/>
      <c r="C3" s="92"/>
      <c r="D3" s="92"/>
      <c r="E3" s="92"/>
      <c r="F3" s="92"/>
      <c r="G3" s="92"/>
      <c r="H3" s="92"/>
      <c r="I3" s="92"/>
      <c r="J3" s="92"/>
      <c r="K3" s="92"/>
      <c r="L3" s="2"/>
      <c r="M3" s="3"/>
      <c r="N3" s="3"/>
      <c r="O3" s="3"/>
      <c r="P3" s="3"/>
      <c r="Q3" s="3"/>
      <c r="R3" s="3"/>
      <c r="S3" s="3"/>
      <c r="T3" s="3"/>
      <c r="U3" s="3"/>
      <c r="V3" s="3"/>
      <c r="W3" s="4"/>
    </row>
    <row r="4" spans="1:23">
      <c r="A4" s="6">
        <v>1</v>
      </c>
      <c r="B4" s="7" t="s">
        <v>61</v>
      </c>
      <c r="C4" s="7" t="s">
        <v>62</v>
      </c>
      <c r="D4" s="8" t="s">
        <v>1</v>
      </c>
      <c r="E4" s="51" t="s">
        <v>111</v>
      </c>
      <c r="F4" s="52" t="s">
        <v>63</v>
      </c>
      <c r="G4" s="52">
        <v>12</v>
      </c>
      <c r="H4" s="10">
        <v>1500</v>
      </c>
      <c r="I4" s="10"/>
      <c r="J4" s="10">
        <f>G4*H4</f>
        <v>18000</v>
      </c>
      <c r="K4" s="10">
        <f>G4*(H4+I4)</f>
        <v>18000</v>
      </c>
      <c r="L4" s="61">
        <f>$H4</f>
        <v>1500</v>
      </c>
      <c r="M4" s="62">
        <f t="shared" ref="M4:W4" si="0">$H4</f>
        <v>1500</v>
      </c>
      <c r="N4" s="62">
        <f t="shared" si="0"/>
        <v>1500</v>
      </c>
      <c r="O4" s="62">
        <f t="shared" si="0"/>
        <v>1500</v>
      </c>
      <c r="P4" s="62">
        <f t="shared" si="0"/>
        <v>1500</v>
      </c>
      <c r="Q4" s="62">
        <f t="shared" si="0"/>
        <v>1500</v>
      </c>
      <c r="R4" s="62">
        <f t="shared" si="0"/>
        <v>1500</v>
      </c>
      <c r="S4" s="62">
        <f t="shared" si="0"/>
        <v>1500</v>
      </c>
      <c r="T4" s="62">
        <f t="shared" si="0"/>
        <v>1500</v>
      </c>
      <c r="U4" s="62">
        <f t="shared" si="0"/>
        <v>1500</v>
      </c>
      <c r="V4" s="62">
        <f t="shared" si="0"/>
        <v>1500</v>
      </c>
      <c r="W4" s="57">
        <f t="shared" si="0"/>
        <v>1500</v>
      </c>
    </row>
    <row r="5" spans="1:23" ht="82.5">
      <c r="A5" s="6">
        <v>2</v>
      </c>
      <c r="B5" s="83" t="s">
        <v>64</v>
      </c>
      <c r="C5" s="55" t="s">
        <v>62</v>
      </c>
      <c r="D5" s="8" t="s">
        <v>2</v>
      </c>
      <c r="E5" s="51" t="s">
        <v>111</v>
      </c>
      <c r="F5" s="52" t="s">
        <v>63</v>
      </c>
      <c r="G5" s="52">
        <v>12</v>
      </c>
      <c r="H5" s="10">
        <v>1064</v>
      </c>
      <c r="I5" s="10"/>
      <c r="J5" s="10">
        <f t="shared" ref="J5:J23" si="1">G5*H5</f>
        <v>12768</v>
      </c>
      <c r="K5" s="10">
        <f t="shared" ref="K5:K23" si="2">G5*(H5+I5)</f>
        <v>12768</v>
      </c>
      <c r="L5" s="131">
        <f t="shared" ref="L5:W13" si="3">$H5</f>
        <v>1064</v>
      </c>
      <c r="M5" s="128">
        <f t="shared" si="3"/>
        <v>1064</v>
      </c>
      <c r="N5" s="128">
        <f t="shared" si="3"/>
        <v>1064</v>
      </c>
      <c r="O5" s="128">
        <f t="shared" si="3"/>
        <v>1064</v>
      </c>
      <c r="P5" s="128">
        <f t="shared" si="3"/>
        <v>1064</v>
      </c>
      <c r="Q5" s="128">
        <f t="shared" si="3"/>
        <v>1064</v>
      </c>
      <c r="R5" s="128">
        <f t="shared" si="3"/>
        <v>1064</v>
      </c>
      <c r="S5" s="128">
        <f t="shared" si="3"/>
        <v>1064</v>
      </c>
      <c r="T5" s="128">
        <f t="shared" si="3"/>
        <v>1064</v>
      </c>
      <c r="U5" s="128">
        <f t="shared" si="3"/>
        <v>1064</v>
      </c>
      <c r="V5" s="128">
        <f t="shared" si="3"/>
        <v>1064</v>
      </c>
      <c r="W5" s="132">
        <f t="shared" si="3"/>
        <v>1064</v>
      </c>
    </row>
    <row r="6" spans="1:23">
      <c r="A6" s="6">
        <v>3</v>
      </c>
      <c r="B6" s="55" t="s">
        <v>65</v>
      </c>
      <c r="C6" s="55" t="s">
        <v>62</v>
      </c>
      <c r="D6" s="8" t="s">
        <v>1</v>
      </c>
      <c r="E6" s="51" t="s">
        <v>111</v>
      </c>
      <c r="F6" s="52" t="s">
        <v>63</v>
      </c>
      <c r="G6" s="52">
        <v>12</v>
      </c>
      <c r="H6" s="10">
        <v>1500</v>
      </c>
      <c r="I6" s="10"/>
      <c r="J6" s="10">
        <f t="shared" si="1"/>
        <v>18000</v>
      </c>
      <c r="K6" s="10">
        <f t="shared" si="2"/>
        <v>18000</v>
      </c>
      <c r="L6" s="131">
        <f t="shared" si="3"/>
        <v>1500</v>
      </c>
      <c r="M6" s="128">
        <f t="shared" si="3"/>
        <v>1500</v>
      </c>
      <c r="N6" s="128">
        <f t="shared" si="3"/>
        <v>1500</v>
      </c>
      <c r="O6" s="128">
        <f t="shared" si="3"/>
        <v>1500</v>
      </c>
      <c r="P6" s="128">
        <f t="shared" si="3"/>
        <v>1500</v>
      </c>
      <c r="Q6" s="128">
        <f t="shared" si="3"/>
        <v>1500</v>
      </c>
      <c r="R6" s="128">
        <f t="shared" si="3"/>
        <v>1500</v>
      </c>
      <c r="S6" s="128">
        <f t="shared" si="3"/>
        <v>1500</v>
      </c>
      <c r="T6" s="128">
        <f t="shared" si="3"/>
        <v>1500</v>
      </c>
      <c r="U6" s="128">
        <f t="shared" si="3"/>
        <v>1500</v>
      </c>
      <c r="V6" s="128">
        <f t="shared" si="3"/>
        <v>1500</v>
      </c>
      <c r="W6" s="132">
        <f t="shared" si="3"/>
        <v>1500</v>
      </c>
    </row>
    <row r="7" spans="1:23" ht="82.5">
      <c r="A7" s="6">
        <v>4</v>
      </c>
      <c r="B7" s="83" t="s">
        <v>66</v>
      </c>
      <c r="C7" s="55" t="s">
        <v>62</v>
      </c>
      <c r="D7" s="8" t="s">
        <v>2</v>
      </c>
      <c r="E7" s="51" t="s">
        <v>111</v>
      </c>
      <c r="F7" s="52" t="s">
        <v>63</v>
      </c>
      <c r="G7" s="52">
        <v>12</v>
      </c>
      <c r="H7" s="10">
        <v>1064</v>
      </c>
      <c r="I7" s="10"/>
      <c r="J7" s="10">
        <f t="shared" si="1"/>
        <v>12768</v>
      </c>
      <c r="K7" s="10">
        <f t="shared" si="2"/>
        <v>12768</v>
      </c>
      <c r="L7" s="131">
        <f t="shared" si="3"/>
        <v>1064</v>
      </c>
      <c r="M7" s="128">
        <f t="shared" si="3"/>
        <v>1064</v>
      </c>
      <c r="N7" s="128">
        <f t="shared" si="3"/>
        <v>1064</v>
      </c>
      <c r="O7" s="128">
        <f t="shared" si="3"/>
        <v>1064</v>
      </c>
      <c r="P7" s="128">
        <f t="shared" si="3"/>
        <v>1064</v>
      </c>
      <c r="Q7" s="128">
        <f t="shared" si="3"/>
        <v>1064</v>
      </c>
      <c r="R7" s="128">
        <f t="shared" si="3"/>
        <v>1064</v>
      </c>
      <c r="S7" s="128">
        <f t="shared" si="3"/>
        <v>1064</v>
      </c>
      <c r="T7" s="128">
        <f t="shared" si="3"/>
        <v>1064</v>
      </c>
      <c r="U7" s="128">
        <f t="shared" si="3"/>
        <v>1064</v>
      </c>
      <c r="V7" s="128">
        <f t="shared" si="3"/>
        <v>1064</v>
      </c>
      <c r="W7" s="132">
        <f t="shared" si="3"/>
        <v>1064</v>
      </c>
    </row>
    <row r="8" spans="1:23" ht="379.5">
      <c r="A8" s="6">
        <v>5</v>
      </c>
      <c r="B8" s="84" t="s">
        <v>113</v>
      </c>
      <c r="C8" s="84" t="s">
        <v>114</v>
      </c>
      <c r="D8" s="60" t="s">
        <v>4</v>
      </c>
      <c r="E8" s="51" t="s">
        <v>111</v>
      </c>
      <c r="F8" s="52" t="s">
        <v>129</v>
      </c>
      <c r="G8" s="52">
        <v>1</v>
      </c>
      <c r="H8" s="10">
        <v>2000</v>
      </c>
      <c r="I8" s="10">
        <v>380</v>
      </c>
      <c r="J8" s="10">
        <f t="shared" si="1"/>
        <v>2000</v>
      </c>
      <c r="K8" s="10">
        <f t="shared" si="2"/>
        <v>2380</v>
      </c>
      <c r="L8" s="127"/>
      <c r="M8" s="129">
        <v>2380</v>
      </c>
      <c r="N8" s="129"/>
      <c r="O8" s="129"/>
      <c r="P8" s="129"/>
      <c r="Q8" s="129"/>
      <c r="R8" s="129"/>
      <c r="S8" s="129"/>
      <c r="T8" s="129"/>
      <c r="U8" s="129"/>
      <c r="V8" s="129"/>
      <c r="W8" s="130"/>
    </row>
    <row r="9" spans="1:23" s="133" customFormat="1" ht="82.5">
      <c r="A9" s="6">
        <v>6</v>
      </c>
      <c r="B9" s="84" t="s">
        <v>115</v>
      </c>
      <c r="C9" s="84" t="s">
        <v>116</v>
      </c>
      <c r="D9" s="60" t="s">
        <v>4</v>
      </c>
      <c r="E9" s="51" t="s">
        <v>111</v>
      </c>
      <c r="F9" s="52" t="s">
        <v>69</v>
      </c>
      <c r="G9" s="52">
        <v>1</v>
      </c>
      <c r="H9" s="10">
        <v>1500</v>
      </c>
      <c r="I9" s="10">
        <v>285</v>
      </c>
      <c r="J9" s="10">
        <f t="shared" si="1"/>
        <v>1500</v>
      </c>
      <c r="K9" s="10">
        <f t="shared" si="2"/>
        <v>1785</v>
      </c>
      <c r="L9" s="127"/>
      <c r="M9" s="129">
        <v>1785</v>
      </c>
      <c r="N9" s="129"/>
      <c r="O9" s="129"/>
      <c r="P9" s="129"/>
      <c r="Q9" s="129"/>
      <c r="R9" s="129"/>
      <c r="S9" s="129"/>
      <c r="T9" s="129"/>
      <c r="U9" s="129"/>
      <c r="V9" s="129"/>
      <c r="W9" s="130"/>
    </row>
    <row r="10" spans="1:23" s="133" customFormat="1" ht="297">
      <c r="A10" s="6">
        <v>7</v>
      </c>
      <c r="B10" s="129" t="s">
        <v>117</v>
      </c>
      <c r="C10" s="47" t="s">
        <v>132</v>
      </c>
      <c r="D10" s="135" t="s">
        <v>5</v>
      </c>
      <c r="E10" s="51" t="s">
        <v>111</v>
      </c>
      <c r="F10" s="134" t="s">
        <v>69</v>
      </c>
      <c r="G10" s="52">
        <v>1</v>
      </c>
      <c r="H10" s="10">
        <v>9000</v>
      </c>
      <c r="I10" s="10">
        <v>1710</v>
      </c>
      <c r="J10" s="10">
        <f t="shared" si="1"/>
        <v>9000</v>
      </c>
      <c r="K10" s="10">
        <f t="shared" si="2"/>
        <v>10710</v>
      </c>
      <c r="L10" s="127">
        <v>5000</v>
      </c>
      <c r="M10" s="129">
        <v>5710</v>
      </c>
      <c r="N10" s="129"/>
      <c r="O10" s="129"/>
      <c r="P10" s="129"/>
      <c r="Q10" s="129"/>
      <c r="R10" s="129"/>
      <c r="S10" s="129"/>
      <c r="T10" s="129"/>
      <c r="U10" s="129"/>
      <c r="V10" s="129"/>
      <c r="W10" s="130"/>
    </row>
    <row r="11" spans="1:23" ht="132">
      <c r="A11" s="6">
        <v>8</v>
      </c>
      <c r="B11" s="84" t="s">
        <v>118</v>
      </c>
      <c r="C11" s="84" t="s">
        <v>119</v>
      </c>
      <c r="D11" s="60" t="s">
        <v>5</v>
      </c>
      <c r="E11" s="51" t="s">
        <v>112</v>
      </c>
      <c r="F11" s="52" t="s">
        <v>63</v>
      </c>
      <c r="G11" s="52">
        <v>12</v>
      </c>
      <c r="H11" s="10">
        <v>350</v>
      </c>
      <c r="I11" s="10">
        <v>66.5</v>
      </c>
      <c r="J11" s="10">
        <f t="shared" si="1"/>
        <v>4200</v>
      </c>
      <c r="K11" s="10">
        <f t="shared" si="2"/>
        <v>4998</v>
      </c>
      <c r="L11" s="131">
        <f t="shared" si="3"/>
        <v>350</v>
      </c>
      <c r="M11" s="131">
        <f t="shared" si="3"/>
        <v>350</v>
      </c>
      <c r="N11" s="131">
        <f t="shared" si="3"/>
        <v>350</v>
      </c>
      <c r="O11" s="131">
        <f t="shared" si="3"/>
        <v>350</v>
      </c>
      <c r="P11" s="131">
        <f t="shared" si="3"/>
        <v>350</v>
      </c>
      <c r="Q11" s="131">
        <f t="shared" si="3"/>
        <v>350</v>
      </c>
      <c r="R11" s="131">
        <f t="shared" si="3"/>
        <v>350</v>
      </c>
      <c r="S11" s="131">
        <f t="shared" si="3"/>
        <v>350</v>
      </c>
      <c r="T11" s="131">
        <f t="shared" si="3"/>
        <v>350</v>
      </c>
      <c r="U11" s="131">
        <f t="shared" si="3"/>
        <v>350</v>
      </c>
      <c r="V11" s="131">
        <f t="shared" si="3"/>
        <v>350</v>
      </c>
      <c r="W11" s="131">
        <f t="shared" si="3"/>
        <v>350</v>
      </c>
    </row>
    <row r="12" spans="1:23" s="133" customFormat="1" ht="99">
      <c r="A12" s="6">
        <v>9</v>
      </c>
      <c r="B12" s="84" t="s">
        <v>120</v>
      </c>
      <c r="C12" s="84" t="s">
        <v>121</v>
      </c>
      <c r="D12" s="60" t="s">
        <v>6</v>
      </c>
      <c r="E12" s="51" t="s">
        <v>111</v>
      </c>
      <c r="F12" s="52" t="s">
        <v>63</v>
      </c>
      <c r="G12" s="52">
        <v>12</v>
      </c>
      <c r="H12" s="10">
        <v>1200</v>
      </c>
      <c r="I12" s="10"/>
      <c r="J12" s="10">
        <f t="shared" si="1"/>
        <v>14400</v>
      </c>
      <c r="K12" s="10">
        <f t="shared" si="2"/>
        <v>14400</v>
      </c>
      <c r="L12" s="127">
        <f t="shared" si="3"/>
        <v>1200</v>
      </c>
      <c r="M12" s="129">
        <f t="shared" si="3"/>
        <v>1200</v>
      </c>
      <c r="N12" s="129">
        <f t="shared" si="3"/>
        <v>1200</v>
      </c>
      <c r="O12" s="129">
        <f t="shared" si="3"/>
        <v>1200</v>
      </c>
      <c r="P12" s="129">
        <f t="shared" si="3"/>
        <v>1200</v>
      </c>
      <c r="Q12" s="129">
        <f t="shared" si="3"/>
        <v>1200</v>
      </c>
      <c r="R12" s="129">
        <f t="shared" si="3"/>
        <v>1200</v>
      </c>
      <c r="S12" s="129">
        <f t="shared" si="3"/>
        <v>1200</v>
      </c>
      <c r="T12" s="129">
        <f t="shared" si="3"/>
        <v>1200</v>
      </c>
      <c r="U12" s="129">
        <f t="shared" si="3"/>
        <v>1200</v>
      </c>
      <c r="V12" s="129">
        <f t="shared" si="3"/>
        <v>1200</v>
      </c>
      <c r="W12" s="130">
        <f t="shared" si="3"/>
        <v>1200</v>
      </c>
    </row>
    <row r="13" spans="1:23" ht="132">
      <c r="A13" s="6">
        <v>10</v>
      </c>
      <c r="B13" s="56" t="s">
        <v>122</v>
      </c>
      <c r="C13" s="84" t="s">
        <v>123</v>
      </c>
      <c r="D13" s="60" t="s">
        <v>5</v>
      </c>
      <c r="E13" s="51" t="s">
        <v>111</v>
      </c>
      <c r="F13" s="52" t="s">
        <v>69</v>
      </c>
      <c r="G13" s="52">
        <v>1</v>
      </c>
      <c r="H13" s="10">
        <v>2000</v>
      </c>
      <c r="I13" s="10">
        <v>380</v>
      </c>
      <c r="J13" s="10">
        <f t="shared" si="1"/>
        <v>2000</v>
      </c>
      <c r="K13" s="10">
        <f t="shared" si="2"/>
        <v>2380</v>
      </c>
      <c r="L13" s="127"/>
      <c r="M13" s="129">
        <v>2380</v>
      </c>
      <c r="N13" s="13"/>
      <c r="O13" s="13"/>
      <c r="P13" s="13"/>
      <c r="Q13" s="13"/>
      <c r="R13" s="13"/>
      <c r="S13" s="13"/>
      <c r="T13" s="13"/>
      <c r="U13" s="13"/>
      <c r="V13" s="13"/>
      <c r="W13" s="11"/>
    </row>
    <row r="14" spans="1:23" ht="181.5">
      <c r="A14" s="6">
        <v>11</v>
      </c>
      <c r="B14" s="56" t="s">
        <v>124</v>
      </c>
      <c r="C14" s="84" t="s">
        <v>135</v>
      </c>
      <c r="D14" s="60" t="s">
        <v>4</v>
      </c>
      <c r="E14" s="51" t="s">
        <v>112</v>
      </c>
      <c r="F14" s="52" t="s">
        <v>125</v>
      </c>
      <c r="G14" s="52">
        <v>1</v>
      </c>
      <c r="H14" s="10">
        <v>4000</v>
      </c>
      <c r="I14" s="10">
        <f t="shared" ref="I14:I15" si="4">H14*19%</f>
        <v>760</v>
      </c>
      <c r="J14" s="10">
        <f t="shared" si="1"/>
        <v>4000</v>
      </c>
      <c r="K14" s="10">
        <f t="shared" si="2"/>
        <v>4760</v>
      </c>
      <c r="L14" s="12"/>
      <c r="M14" s="13"/>
      <c r="N14" s="10"/>
      <c r="O14" s="10"/>
      <c r="P14" s="10"/>
      <c r="Q14" s="10"/>
      <c r="R14" s="10"/>
      <c r="S14" s="10"/>
      <c r="T14" s="13"/>
      <c r="U14" s="13"/>
      <c r="V14" s="13"/>
      <c r="W14" s="11"/>
    </row>
    <row r="15" spans="1:23" ht="49.5">
      <c r="A15" s="6">
        <v>12</v>
      </c>
      <c r="B15" s="56" t="s">
        <v>77</v>
      </c>
      <c r="C15" s="84" t="s">
        <v>126</v>
      </c>
      <c r="D15" s="60" t="s">
        <v>12</v>
      </c>
      <c r="E15" s="51" t="s">
        <v>112</v>
      </c>
      <c r="F15" s="52" t="s">
        <v>63</v>
      </c>
      <c r="G15" s="52">
        <v>12</v>
      </c>
      <c r="H15" s="10">
        <v>200</v>
      </c>
      <c r="I15" s="10">
        <v>38</v>
      </c>
      <c r="J15" s="10">
        <f t="shared" si="1"/>
        <v>2400</v>
      </c>
      <c r="K15" s="136">
        <f t="shared" si="2"/>
        <v>2856</v>
      </c>
      <c r="L15" s="13">
        <v>238</v>
      </c>
      <c r="M15" s="13">
        <v>238</v>
      </c>
      <c r="N15" s="13">
        <v>238</v>
      </c>
      <c r="O15" s="13">
        <v>238</v>
      </c>
      <c r="P15" s="13">
        <v>238</v>
      </c>
      <c r="Q15" s="13">
        <v>238</v>
      </c>
      <c r="R15" s="13">
        <v>238</v>
      </c>
      <c r="S15" s="13">
        <v>238</v>
      </c>
      <c r="T15" s="13">
        <v>238</v>
      </c>
      <c r="U15" s="13">
        <v>238</v>
      </c>
      <c r="V15" s="13">
        <v>238</v>
      </c>
      <c r="W15" s="13">
        <v>238</v>
      </c>
    </row>
    <row r="16" spans="1:23" ht="49.5">
      <c r="A16" s="6">
        <v>13</v>
      </c>
      <c r="B16" s="84" t="s">
        <v>127</v>
      </c>
      <c r="C16" s="56" t="s">
        <v>128</v>
      </c>
      <c r="D16" s="60" t="s">
        <v>25</v>
      </c>
      <c r="E16" s="51" t="s">
        <v>111</v>
      </c>
      <c r="F16" s="52" t="s">
        <v>129</v>
      </c>
      <c r="G16" s="52">
        <v>1</v>
      </c>
      <c r="H16" s="10">
        <v>700</v>
      </c>
      <c r="I16" s="10"/>
      <c r="J16" s="10">
        <f t="shared" si="1"/>
        <v>700</v>
      </c>
      <c r="K16" s="10">
        <f t="shared" si="2"/>
        <v>700</v>
      </c>
      <c r="L16" s="13">
        <v>700</v>
      </c>
      <c r="M16" s="13"/>
      <c r="N16" s="13"/>
      <c r="O16" s="13"/>
      <c r="P16" s="13"/>
      <c r="Q16" s="13"/>
      <c r="R16" s="13"/>
      <c r="S16" s="13"/>
      <c r="T16" s="13"/>
      <c r="U16" s="13"/>
      <c r="V16" s="13"/>
      <c r="W16" s="13"/>
    </row>
    <row r="17" spans="1:23" ht="33">
      <c r="A17" s="6">
        <v>14</v>
      </c>
      <c r="B17" s="56" t="s">
        <v>130</v>
      </c>
      <c r="C17" s="84" t="s">
        <v>131</v>
      </c>
      <c r="D17" s="60" t="s">
        <v>8</v>
      </c>
      <c r="E17" s="51" t="s">
        <v>111</v>
      </c>
      <c r="F17" s="52" t="s">
        <v>63</v>
      </c>
      <c r="G17" s="52">
        <v>12</v>
      </c>
      <c r="H17" s="10">
        <v>300</v>
      </c>
      <c r="I17" s="10"/>
      <c r="J17" s="10">
        <f t="shared" si="1"/>
        <v>3600</v>
      </c>
      <c r="K17" s="10">
        <f t="shared" si="2"/>
        <v>3600</v>
      </c>
      <c r="L17" s="13">
        <v>380</v>
      </c>
      <c r="M17" s="13">
        <v>380</v>
      </c>
      <c r="N17" s="13">
        <v>380</v>
      </c>
      <c r="O17" s="13">
        <v>380</v>
      </c>
      <c r="P17" s="13">
        <v>380</v>
      </c>
      <c r="Q17" s="13">
        <v>380</v>
      </c>
      <c r="R17" s="13">
        <v>380</v>
      </c>
      <c r="S17" s="13">
        <v>380</v>
      </c>
      <c r="T17" s="13">
        <v>380</v>
      </c>
      <c r="U17" s="13">
        <v>380</v>
      </c>
      <c r="V17" s="13">
        <v>380</v>
      </c>
      <c r="W17" s="13">
        <v>380</v>
      </c>
    </row>
    <row r="18" spans="1:23" ht="132">
      <c r="A18" s="6">
        <v>15</v>
      </c>
      <c r="B18" s="56" t="s">
        <v>80</v>
      </c>
      <c r="C18" s="56" t="s">
        <v>81</v>
      </c>
      <c r="D18" s="8" t="s">
        <v>5</v>
      </c>
      <c r="E18" s="51" t="s">
        <v>111</v>
      </c>
      <c r="F18" s="52" t="s">
        <v>63</v>
      </c>
      <c r="G18" s="52">
        <v>12</v>
      </c>
      <c r="H18" s="10">
        <v>100</v>
      </c>
      <c r="I18" s="10">
        <v>19</v>
      </c>
      <c r="J18" s="10">
        <f t="shared" si="1"/>
        <v>1200</v>
      </c>
      <c r="K18" s="136">
        <f t="shared" si="2"/>
        <v>1428</v>
      </c>
      <c r="L18" s="129">
        <v>119</v>
      </c>
      <c r="M18" s="129">
        <v>119</v>
      </c>
      <c r="N18" s="129">
        <v>119</v>
      </c>
      <c r="O18" s="129">
        <v>119</v>
      </c>
      <c r="P18" s="129">
        <v>119</v>
      </c>
      <c r="Q18" s="129">
        <v>119</v>
      </c>
      <c r="R18" s="129">
        <v>119</v>
      </c>
      <c r="S18" s="129">
        <v>119</v>
      </c>
      <c r="T18" s="129">
        <v>119</v>
      </c>
      <c r="U18" s="129">
        <v>119</v>
      </c>
      <c r="V18" s="129">
        <v>119</v>
      </c>
      <c r="W18" s="129">
        <v>119</v>
      </c>
    </row>
    <row r="19" spans="1:23">
      <c r="A19" s="6">
        <v>16</v>
      </c>
      <c r="B19" s="56"/>
      <c r="C19" s="56"/>
      <c r="D19" s="60"/>
      <c r="E19" s="51"/>
      <c r="F19" s="52"/>
      <c r="G19" s="52"/>
      <c r="H19" s="10"/>
      <c r="I19" s="10"/>
      <c r="J19" s="10">
        <f t="shared" si="1"/>
        <v>0</v>
      </c>
      <c r="K19" s="10">
        <f t="shared" si="2"/>
        <v>0</v>
      </c>
      <c r="L19" s="12"/>
      <c r="M19" s="13"/>
      <c r="N19" s="13"/>
      <c r="O19" s="13"/>
      <c r="P19" s="13"/>
      <c r="Q19" s="13"/>
      <c r="R19" s="13"/>
      <c r="S19" s="13"/>
      <c r="T19" s="13"/>
      <c r="U19" s="13"/>
      <c r="V19" s="13"/>
      <c r="W19" s="11"/>
    </row>
    <row r="20" spans="1:23">
      <c r="A20" s="6">
        <v>17</v>
      </c>
      <c r="B20" s="56"/>
      <c r="C20" s="56"/>
      <c r="D20" s="60"/>
      <c r="E20" s="51"/>
      <c r="F20" s="52"/>
      <c r="G20" s="52"/>
      <c r="H20" s="10"/>
      <c r="I20" s="10"/>
      <c r="J20" s="10">
        <f t="shared" si="1"/>
        <v>0</v>
      </c>
      <c r="K20" s="10">
        <f t="shared" si="2"/>
        <v>0</v>
      </c>
      <c r="L20" s="12"/>
      <c r="M20" s="13"/>
      <c r="N20" s="13"/>
      <c r="O20" s="13"/>
      <c r="P20" s="13"/>
      <c r="Q20" s="13"/>
      <c r="R20" s="13"/>
      <c r="S20" s="13"/>
      <c r="T20" s="13"/>
      <c r="U20" s="13"/>
      <c r="V20" s="13"/>
      <c r="W20" s="11"/>
    </row>
    <row r="21" spans="1:23">
      <c r="A21" s="6">
        <v>18</v>
      </c>
      <c r="B21" s="56"/>
      <c r="C21" s="56"/>
      <c r="D21" s="60"/>
      <c r="E21" s="51"/>
      <c r="F21" s="52"/>
      <c r="G21" s="52"/>
      <c r="H21" s="10"/>
      <c r="I21" s="10"/>
      <c r="J21" s="10">
        <f t="shared" si="1"/>
        <v>0</v>
      </c>
      <c r="K21" s="10">
        <f t="shared" si="2"/>
        <v>0</v>
      </c>
      <c r="L21" s="12"/>
      <c r="M21" s="13"/>
      <c r="N21" s="13"/>
      <c r="O21" s="13"/>
      <c r="P21" s="13"/>
      <c r="Q21" s="13"/>
      <c r="R21" s="13"/>
      <c r="S21" s="13"/>
      <c r="T21" s="13"/>
      <c r="U21" s="13"/>
      <c r="V21" s="13"/>
      <c r="W21" s="11"/>
    </row>
    <row r="22" spans="1:23">
      <c r="A22" s="6">
        <v>19</v>
      </c>
      <c r="B22" s="56"/>
      <c r="C22" s="56"/>
      <c r="D22" s="60"/>
      <c r="E22" s="51"/>
      <c r="F22" s="52"/>
      <c r="G22" s="52"/>
      <c r="H22" s="10"/>
      <c r="I22" s="10"/>
      <c r="J22" s="10">
        <f t="shared" si="1"/>
        <v>0</v>
      </c>
      <c r="K22" s="10">
        <f t="shared" si="2"/>
        <v>0</v>
      </c>
      <c r="L22" s="12"/>
      <c r="M22" s="13"/>
      <c r="N22" s="13"/>
      <c r="O22" s="13"/>
      <c r="P22" s="13"/>
      <c r="Q22" s="13"/>
      <c r="R22" s="13"/>
      <c r="S22" s="13"/>
      <c r="T22" s="13"/>
      <c r="U22" s="13"/>
      <c r="V22" s="13"/>
      <c r="W22" s="11"/>
    </row>
    <row r="23" spans="1:23" ht="17.25" thickBot="1">
      <c r="A23" s="6">
        <v>20</v>
      </c>
      <c r="B23" s="56"/>
      <c r="C23" s="56"/>
      <c r="D23" s="60"/>
      <c r="E23" s="51"/>
      <c r="F23" s="52"/>
      <c r="G23" s="52"/>
      <c r="H23" s="10"/>
      <c r="I23" s="10"/>
      <c r="J23" s="10">
        <f t="shared" si="1"/>
        <v>0</v>
      </c>
      <c r="K23" s="10">
        <f t="shared" si="2"/>
        <v>0</v>
      </c>
      <c r="L23" s="12"/>
      <c r="M23" s="13"/>
      <c r="N23" s="13"/>
      <c r="O23" s="13"/>
      <c r="P23" s="13"/>
      <c r="Q23" s="13"/>
      <c r="R23" s="13"/>
      <c r="S23" s="13"/>
      <c r="T23" s="13"/>
      <c r="U23" s="13"/>
      <c r="V23" s="13"/>
      <c r="W23" s="11"/>
    </row>
    <row r="24" spans="1:23" s="1" customFormat="1" ht="18.75" thickBot="1">
      <c r="A24" s="95" t="s">
        <v>52</v>
      </c>
      <c r="B24" s="96"/>
      <c r="C24" s="96"/>
      <c r="D24" s="96"/>
      <c r="E24" s="96"/>
      <c r="F24" s="96"/>
      <c r="G24" s="96"/>
      <c r="H24" s="96"/>
      <c r="I24" s="97"/>
      <c r="J24" s="36">
        <f t="shared" ref="J24:W24" si="5">SUM(J4:J23)</f>
        <v>106536</v>
      </c>
      <c r="K24" s="36">
        <f t="shared" si="5"/>
        <v>111533</v>
      </c>
      <c r="L24" s="35">
        <f t="shared" si="5"/>
        <v>13115</v>
      </c>
      <c r="M24" s="36">
        <f t="shared" si="5"/>
        <v>19670</v>
      </c>
      <c r="N24" s="36">
        <f t="shared" si="5"/>
        <v>7415</v>
      </c>
      <c r="O24" s="36">
        <f t="shared" si="5"/>
        <v>7415</v>
      </c>
      <c r="P24" s="36">
        <f t="shared" si="5"/>
        <v>7415</v>
      </c>
      <c r="Q24" s="36">
        <f t="shared" si="5"/>
        <v>7415</v>
      </c>
      <c r="R24" s="36">
        <f t="shared" si="5"/>
        <v>7415</v>
      </c>
      <c r="S24" s="36">
        <f t="shared" si="5"/>
        <v>7415</v>
      </c>
      <c r="T24" s="36">
        <f t="shared" si="5"/>
        <v>7415</v>
      </c>
      <c r="U24" s="36">
        <f t="shared" si="5"/>
        <v>7415</v>
      </c>
      <c r="V24" s="36">
        <f t="shared" si="5"/>
        <v>7415</v>
      </c>
      <c r="W24" s="37">
        <f t="shared" si="5"/>
        <v>7415</v>
      </c>
    </row>
    <row r="25" spans="1:23" ht="15.75" customHeight="1">
      <c r="A25" s="93" t="s">
        <v>54</v>
      </c>
      <c r="B25" s="94"/>
      <c r="C25" s="94"/>
      <c r="D25" s="94"/>
      <c r="E25" s="94"/>
      <c r="F25" s="94"/>
      <c r="G25" s="94"/>
      <c r="H25" s="94"/>
      <c r="I25" s="94"/>
      <c r="J25" s="94"/>
      <c r="K25" s="94"/>
      <c r="L25" s="14"/>
      <c r="M25" s="15"/>
      <c r="N25" s="15"/>
      <c r="O25" s="15"/>
      <c r="P25" s="15"/>
      <c r="Q25" s="15"/>
      <c r="R25" s="15"/>
      <c r="S25" s="15"/>
      <c r="T25" s="15"/>
      <c r="U25" s="15"/>
      <c r="V25" s="15"/>
      <c r="W25" s="16"/>
    </row>
    <row r="26" spans="1:23" ht="215.25" thickBot="1">
      <c r="A26" s="6">
        <v>21</v>
      </c>
      <c r="B26" s="137" t="s">
        <v>133</v>
      </c>
      <c r="C26" s="85" t="s">
        <v>134</v>
      </c>
      <c r="D26" s="138" t="s">
        <v>4</v>
      </c>
      <c r="E26" s="139" t="s">
        <v>112</v>
      </c>
      <c r="F26" s="139" t="s">
        <v>125</v>
      </c>
      <c r="G26" s="52">
        <v>1</v>
      </c>
      <c r="H26" s="10">
        <v>31000</v>
      </c>
      <c r="I26" s="10">
        <v>5890</v>
      </c>
      <c r="J26" s="10">
        <v>31000</v>
      </c>
      <c r="K26" s="10">
        <v>36890</v>
      </c>
      <c r="L26" s="12"/>
      <c r="M26" s="13"/>
      <c r="N26" s="13"/>
      <c r="O26" s="13"/>
      <c r="P26" s="13"/>
      <c r="Q26" s="13"/>
      <c r="R26" s="13"/>
      <c r="S26" s="13"/>
      <c r="T26" s="13"/>
      <c r="U26" s="13"/>
      <c r="V26" s="23">
        <f>1800*1.19</f>
        <v>2142</v>
      </c>
      <c r="W26" s="140">
        <f>(800+1000+27400)*1.19</f>
        <v>34748</v>
      </c>
    </row>
    <row r="27" spans="1:23">
      <c r="A27" s="18">
        <v>22</v>
      </c>
      <c r="B27" s="58"/>
      <c r="C27" s="58"/>
      <c r="D27" s="60"/>
      <c r="E27" s="51"/>
      <c r="F27" s="51"/>
      <c r="G27" s="51"/>
      <c r="H27" s="9"/>
      <c r="I27" s="9"/>
      <c r="J27" s="9"/>
      <c r="K27" s="9"/>
      <c r="L27" s="20"/>
      <c r="M27" s="21"/>
      <c r="N27" s="21"/>
      <c r="O27" s="21"/>
      <c r="P27" s="21"/>
      <c r="Q27" s="21"/>
      <c r="R27" s="21"/>
      <c r="S27" s="21"/>
      <c r="T27" s="21"/>
      <c r="U27" s="21"/>
      <c r="V27" s="21"/>
      <c r="W27" s="19"/>
    </row>
    <row r="28" spans="1:23">
      <c r="A28" s="18">
        <v>23</v>
      </c>
      <c r="B28" s="58"/>
      <c r="C28" s="58"/>
      <c r="D28" s="60"/>
      <c r="E28" s="51"/>
      <c r="F28" s="51"/>
      <c r="G28" s="51"/>
      <c r="H28" s="9"/>
      <c r="I28" s="9"/>
      <c r="J28" s="9"/>
      <c r="K28" s="9"/>
      <c r="L28" s="20"/>
      <c r="M28" s="21"/>
      <c r="N28" s="21"/>
      <c r="O28" s="21"/>
      <c r="P28" s="21"/>
      <c r="Q28" s="21"/>
      <c r="R28" s="21"/>
      <c r="S28" s="21"/>
      <c r="T28" s="21"/>
      <c r="U28" s="21"/>
      <c r="V28" s="21"/>
      <c r="W28" s="19"/>
    </row>
    <row r="29" spans="1:23">
      <c r="A29" s="18">
        <v>24</v>
      </c>
      <c r="B29" s="58"/>
      <c r="C29" s="58"/>
      <c r="D29" s="60"/>
      <c r="E29" s="51"/>
      <c r="F29" s="51"/>
      <c r="G29" s="51"/>
      <c r="H29" s="9"/>
      <c r="I29" s="9"/>
      <c r="J29" s="9"/>
      <c r="K29" s="9"/>
      <c r="L29" s="20"/>
      <c r="M29" s="21"/>
      <c r="N29" s="21"/>
      <c r="O29" s="21"/>
      <c r="P29" s="21"/>
      <c r="Q29" s="21"/>
      <c r="R29" s="21"/>
      <c r="S29" s="21"/>
      <c r="T29" s="21"/>
      <c r="U29" s="21"/>
      <c r="V29" s="21"/>
      <c r="W29" s="19"/>
    </row>
    <row r="30" spans="1:23">
      <c r="A30" s="18">
        <v>25</v>
      </c>
      <c r="B30" s="58"/>
      <c r="C30" s="58"/>
      <c r="D30" s="60"/>
      <c r="E30" s="51"/>
      <c r="F30" s="51"/>
      <c r="G30" s="51"/>
      <c r="H30" s="9"/>
      <c r="I30" s="9"/>
      <c r="J30" s="9"/>
      <c r="K30" s="9"/>
      <c r="L30" s="20"/>
      <c r="M30" s="21"/>
      <c r="N30" s="21"/>
      <c r="O30" s="21"/>
      <c r="P30" s="21"/>
      <c r="Q30" s="21"/>
      <c r="R30" s="21"/>
      <c r="S30" s="21"/>
      <c r="T30" s="21"/>
      <c r="U30" s="21"/>
      <c r="V30" s="21"/>
      <c r="W30" s="19"/>
    </row>
    <row r="31" spans="1:23">
      <c r="A31" s="18">
        <v>26</v>
      </c>
      <c r="B31" s="56"/>
      <c r="C31" s="56"/>
      <c r="D31" s="60"/>
      <c r="E31" s="51"/>
      <c r="F31" s="52"/>
      <c r="G31" s="52"/>
      <c r="H31" s="10"/>
      <c r="I31" s="10"/>
      <c r="J31" s="10"/>
      <c r="K31" s="10"/>
      <c r="L31" s="12"/>
      <c r="M31" s="13"/>
      <c r="N31" s="13"/>
      <c r="O31" s="13"/>
      <c r="P31" s="13"/>
      <c r="Q31" s="13"/>
      <c r="R31" s="13"/>
      <c r="S31" s="13"/>
      <c r="T31" s="13"/>
      <c r="U31" s="13"/>
      <c r="V31" s="13"/>
      <c r="W31" s="11"/>
    </row>
    <row r="32" spans="1:23">
      <c r="A32" s="18">
        <v>27</v>
      </c>
      <c r="B32" s="56"/>
      <c r="C32" s="56"/>
      <c r="D32" s="60"/>
      <c r="E32" s="51"/>
      <c r="F32" s="52"/>
      <c r="G32" s="52"/>
      <c r="H32" s="10"/>
      <c r="I32" s="10"/>
      <c r="J32" s="10"/>
      <c r="K32" s="10"/>
      <c r="L32" s="12"/>
      <c r="M32" s="13"/>
      <c r="N32" s="13"/>
      <c r="O32" s="13"/>
      <c r="P32" s="13"/>
      <c r="Q32" s="13"/>
      <c r="R32" s="13"/>
      <c r="S32" s="13"/>
      <c r="T32" s="13"/>
      <c r="U32" s="13"/>
      <c r="V32" s="13"/>
      <c r="W32" s="11"/>
    </row>
    <row r="33" spans="1:23">
      <c r="A33" s="18">
        <v>28</v>
      </c>
      <c r="B33" s="56"/>
      <c r="C33" s="56"/>
      <c r="D33" s="60"/>
      <c r="E33" s="51"/>
      <c r="F33" s="52"/>
      <c r="G33" s="52"/>
      <c r="H33" s="10"/>
      <c r="I33" s="10"/>
      <c r="J33" s="10"/>
      <c r="K33" s="10"/>
      <c r="L33" s="12"/>
      <c r="M33" s="13"/>
      <c r="N33" s="13"/>
      <c r="O33" s="13"/>
      <c r="P33" s="13"/>
      <c r="Q33" s="13"/>
      <c r="R33" s="13"/>
      <c r="S33" s="13"/>
      <c r="T33" s="13"/>
      <c r="U33" s="13"/>
      <c r="V33" s="13"/>
      <c r="W33" s="11"/>
    </row>
    <row r="34" spans="1:23">
      <c r="A34" s="18">
        <v>29</v>
      </c>
      <c r="B34" s="56"/>
      <c r="C34" s="56"/>
      <c r="D34" s="60"/>
      <c r="E34" s="51"/>
      <c r="F34" s="52"/>
      <c r="G34" s="52"/>
      <c r="H34" s="10"/>
      <c r="I34" s="10"/>
      <c r="J34" s="10"/>
      <c r="K34" s="10"/>
      <c r="L34" s="12"/>
      <c r="M34" s="13"/>
      <c r="N34" s="13"/>
      <c r="O34" s="13"/>
      <c r="P34" s="13"/>
      <c r="Q34" s="13"/>
      <c r="R34" s="13"/>
      <c r="S34" s="13"/>
      <c r="T34" s="13"/>
      <c r="U34" s="13"/>
      <c r="V34" s="13"/>
      <c r="W34" s="11"/>
    </row>
    <row r="35" spans="1:23" ht="17.25" thickBot="1">
      <c r="A35" s="18">
        <v>30</v>
      </c>
      <c r="B35" s="59"/>
      <c r="C35" s="59"/>
      <c r="D35" s="60"/>
      <c r="E35" s="51"/>
      <c r="F35" s="53"/>
      <c r="G35" s="53"/>
      <c r="H35" s="22"/>
      <c r="I35" s="22"/>
      <c r="J35" s="23"/>
      <c r="K35" s="23"/>
      <c r="L35" s="25"/>
      <c r="M35" s="26"/>
      <c r="N35" s="26"/>
      <c r="O35" s="26"/>
      <c r="P35" s="26"/>
      <c r="Q35" s="26"/>
      <c r="R35" s="26"/>
      <c r="S35" s="26"/>
      <c r="T35" s="26"/>
      <c r="U35" s="26"/>
      <c r="V35" s="26"/>
      <c r="W35" s="24"/>
    </row>
    <row r="36" spans="1:23" s="1" customFormat="1" ht="18.75" thickBot="1">
      <c r="A36" s="95" t="s">
        <v>53</v>
      </c>
      <c r="B36" s="96"/>
      <c r="C36" s="96"/>
      <c r="D36" s="96"/>
      <c r="E36" s="96"/>
      <c r="F36" s="96"/>
      <c r="G36" s="96"/>
      <c r="H36" s="96"/>
      <c r="I36" s="97"/>
      <c r="J36" s="36">
        <f>SUM(J26:J35)</f>
        <v>31000</v>
      </c>
      <c r="K36" s="36">
        <f t="shared" ref="K36:W36" si="6">SUM(K26:K35)</f>
        <v>36890</v>
      </c>
      <c r="L36" s="35">
        <f t="shared" si="6"/>
        <v>0</v>
      </c>
      <c r="M36" s="36">
        <f t="shared" si="6"/>
        <v>0</v>
      </c>
      <c r="N36" s="36">
        <f t="shared" si="6"/>
        <v>0</v>
      </c>
      <c r="O36" s="36">
        <f t="shared" si="6"/>
        <v>0</v>
      </c>
      <c r="P36" s="36">
        <f t="shared" si="6"/>
        <v>0</v>
      </c>
      <c r="Q36" s="36">
        <f t="shared" si="6"/>
        <v>0</v>
      </c>
      <c r="R36" s="36">
        <f t="shared" si="6"/>
        <v>0</v>
      </c>
      <c r="S36" s="36">
        <f t="shared" si="6"/>
        <v>0</v>
      </c>
      <c r="T36" s="36">
        <f t="shared" si="6"/>
        <v>0</v>
      </c>
      <c r="U36" s="36">
        <f t="shared" si="6"/>
        <v>0</v>
      </c>
      <c r="V36" s="36">
        <f t="shared" si="6"/>
        <v>2142</v>
      </c>
      <c r="W36" s="37">
        <f t="shared" si="6"/>
        <v>34748</v>
      </c>
    </row>
    <row r="37" spans="1:23" s="1" customFormat="1" ht="18.75" thickBot="1">
      <c r="A37" s="98" t="s">
        <v>47</v>
      </c>
      <c r="B37" s="99"/>
      <c r="C37" s="99"/>
      <c r="D37" s="99"/>
      <c r="E37" s="99"/>
      <c r="F37" s="99"/>
      <c r="G37" s="99"/>
      <c r="H37" s="99"/>
      <c r="I37" s="100"/>
      <c r="J37" s="38">
        <f>J24+J36</f>
        <v>137536</v>
      </c>
      <c r="K37" s="39">
        <f t="shared" ref="K37:M37" si="7">K24+K36</f>
        <v>148423</v>
      </c>
      <c r="L37" s="38">
        <f t="shared" si="7"/>
        <v>13115</v>
      </c>
      <c r="M37" s="39">
        <f t="shared" si="7"/>
        <v>19670</v>
      </c>
      <c r="N37" s="39">
        <f t="shared" ref="N37" si="8">N24+N36</f>
        <v>7415</v>
      </c>
      <c r="O37" s="39">
        <f t="shared" ref="O37" si="9">O24+O36</f>
        <v>7415</v>
      </c>
      <c r="P37" s="39">
        <f t="shared" ref="P37" si="10">P24+P36</f>
        <v>7415</v>
      </c>
      <c r="Q37" s="39">
        <f t="shared" ref="Q37" si="11">Q24+Q36</f>
        <v>7415</v>
      </c>
      <c r="R37" s="39">
        <f t="shared" ref="R37" si="12">R24+R36</f>
        <v>7415</v>
      </c>
      <c r="S37" s="39">
        <f t="shared" ref="S37" si="13">S24+S36</f>
        <v>7415</v>
      </c>
      <c r="T37" s="39">
        <f t="shared" ref="T37" si="14">T24+T36</f>
        <v>7415</v>
      </c>
      <c r="U37" s="39">
        <f t="shared" ref="U37" si="15">U24+U36</f>
        <v>7415</v>
      </c>
      <c r="V37" s="39">
        <f t="shared" ref="V37" si="16">V24+V36</f>
        <v>9557</v>
      </c>
      <c r="W37" s="40">
        <f>W24+W36</f>
        <v>42163</v>
      </c>
    </row>
    <row r="38" spans="1:23" ht="17.25" thickBot="1"/>
    <row r="39" spans="1:23" ht="27" customHeight="1" thickBot="1">
      <c r="A39" s="88" t="s">
        <v>49</v>
      </c>
      <c r="B39" s="89"/>
      <c r="C39" s="89"/>
      <c r="D39" s="90"/>
      <c r="E39" s="30">
        <f>E40+E41</f>
        <v>148000</v>
      </c>
      <c r="F39" s="31" t="s">
        <v>50</v>
      </c>
    </row>
    <row r="40" spans="1:23" ht="38.25" customHeight="1">
      <c r="A40" s="105" t="s">
        <v>56</v>
      </c>
      <c r="B40" s="106"/>
      <c r="C40" s="106"/>
      <c r="D40" s="106"/>
      <c r="E40" s="41">
        <v>111000</v>
      </c>
      <c r="F40" s="42" t="s">
        <v>50</v>
      </c>
    </row>
    <row r="41" spans="1:23" ht="69.75" customHeight="1" thickBot="1">
      <c r="A41" s="86" t="s">
        <v>57</v>
      </c>
      <c r="B41" s="87"/>
      <c r="C41" s="87"/>
      <c r="D41" s="87"/>
      <c r="E41" s="43">
        <v>37000</v>
      </c>
      <c r="F41" s="44" t="s">
        <v>50</v>
      </c>
    </row>
  </sheetData>
  <mergeCells count="20">
    <mergeCell ref="J1:J2"/>
    <mergeCell ref="K1:K2"/>
    <mergeCell ref="L1:W1"/>
    <mergeCell ref="E1:E2"/>
    <mergeCell ref="F1:F2"/>
    <mergeCell ref="G1:G2"/>
    <mergeCell ref="H1:H2"/>
    <mergeCell ref="A1:A2"/>
    <mergeCell ref="A36:I36"/>
    <mergeCell ref="B1:B2"/>
    <mergeCell ref="A40:D40"/>
    <mergeCell ref="I1:I2"/>
    <mergeCell ref="C1:C2"/>
    <mergeCell ref="D1:D2"/>
    <mergeCell ref="A41:D41"/>
    <mergeCell ref="A39:D39"/>
    <mergeCell ref="A3:K3"/>
    <mergeCell ref="A25:K25"/>
    <mergeCell ref="A24:I24"/>
    <mergeCell ref="A37:I37"/>
  </mergeCells>
  <printOptions horizontalCentered="1" verticalCentered="1"/>
  <pageMargins left="0.25" right="0.25" top="0.75" bottom="0.75" header="0.3" footer="0.3"/>
  <pageSetup paperSize="9" scale="2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'Cheltuieli Eligibile'!$C$2:$C$24</xm:f>
          </x14:formula1>
          <xm:sqref>D4:D23 D26:D35</xm:sqref>
        </x14:dataValidation>
        <x14:dataValidation type="list" allowBlank="1" showInputMessage="1" showErrorMessage="1">
          <x14:formula1>
            <xm:f>'Cheltuieli Eligibile'!$B$40:$B$41</xm:f>
          </x14:formula1>
          <xm:sqref>E4:E23 E26:E35</xm:sqref>
        </x14:dataValidation>
      </x14:dataValidations>
    </ext>
  </extLst>
</worksheet>
</file>

<file path=xl/worksheets/sheet2.xml><?xml version="1.0" encoding="utf-8"?>
<worksheet xmlns="http://schemas.openxmlformats.org/spreadsheetml/2006/main" xmlns:r="http://schemas.openxmlformats.org/officeDocument/2006/relationships">
  <dimension ref="A1:W36"/>
  <sheetViews>
    <sheetView workbookViewId="0">
      <pane ySplit="2" topLeftCell="A15" activePane="bottomLeft" state="frozen"/>
      <selection pane="bottomLeft" activeCell="B21" sqref="B21"/>
    </sheetView>
  </sheetViews>
  <sheetFormatPr defaultRowHeight="16.5"/>
  <cols>
    <col min="1" max="1" width="5.85546875" style="5" customWidth="1"/>
    <col min="2" max="2" width="33.5703125" style="5" customWidth="1"/>
    <col min="3" max="3" width="27.7109375" style="5" bestFit="1" customWidth="1"/>
    <col min="4" max="4" width="34.85546875" style="5" customWidth="1"/>
    <col min="5" max="5" width="11.140625" style="27" customWidth="1"/>
    <col min="6" max="6" width="13.140625" style="28" customWidth="1"/>
    <col min="7" max="7" width="11.42578125" style="27" customWidth="1"/>
    <col min="8" max="8" width="13.5703125" style="29" customWidth="1"/>
    <col min="9" max="9" width="13.42578125" style="29" customWidth="1"/>
    <col min="10" max="10" width="13.5703125" style="29" customWidth="1"/>
    <col min="11" max="11" width="14.5703125" style="29" customWidth="1"/>
    <col min="12" max="12" width="12" style="5" bestFit="1" customWidth="1"/>
    <col min="13" max="22" width="10.7109375" style="5" bestFit="1" customWidth="1"/>
    <col min="23" max="23" width="12" style="5" bestFit="1" customWidth="1"/>
    <col min="24" max="16384" width="9.140625" style="5"/>
  </cols>
  <sheetData>
    <row r="1" spans="1:23" ht="16.5" customHeight="1">
      <c r="A1" s="101" t="s">
        <v>48</v>
      </c>
      <c r="B1" s="103" t="s">
        <v>26</v>
      </c>
      <c r="C1" s="103" t="s">
        <v>51</v>
      </c>
      <c r="D1" s="109" t="s">
        <v>27</v>
      </c>
      <c r="E1" s="107" t="s">
        <v>31</v>
      </c>
      <c r="F1" s="107" t="s">
        <v>30</v>
      </c>
      <c r="G1" s="107" t="s">
        <v>29</v>
      </c>
      <c r="H1" s="107" t="s">
        <v>28</v>
      </c>
      <c r="I1" s="107" t="s">
        <v>32</v>
      </c>
      <c r="J1" s="107" t="s">
        <v>33</v>
      </c>
      <c r="K1" s="107" t="s">
        <v>34</v>
      </c>
      <c r="L1" s="111" t="s">
        <v>58</v>
      </c>
      <c r="M1" s="112"/>
      <c r="N1" s="112"/>
      <c r="O1" s="112"/>
      <c r="P1" s="112"/>
      <c r="Q1" s="112"/>
      <c r="R1" s="112"/>
      <c r="S1" s="112"/>
      <c r="T1" s="112"/>
      <c r="U1" s="112"/>
      <c r="V1" s="112"/>
      <c r="W1" s="113"/>
    </row>
    <row r="2" spans="1:23" ht="16.5" customHeight="1" thickBot="1">
      <c r="A2" s="102"/>
      <c r="B2" s="104"/>
      <c r="C2" s="104"/>
      <c r="D2" s="110"/>
      <c r="E2" s="108"/>
      <c r="F2" s="108"/>
      <c r="G2" s="108"/>
      <c r="H2" s="108"/>
      <c r="I2" s="108"/>
      <c r="J2" s="108"/>
      <c r="K2" s="108"/>
      <c r="L2" s="32" t="s">
        <v>35</v>
      </c>
      <c r="M2" s="33" t="s">
        <v>36</v>
      </c>
      <c r="N2" s="33" t="s">
        <v>37</v>
      </c>
      <c r="O2" s="33" t="s">
        <v>38</v>
      </c>
      <c r="P2" s="33" t="s">
        <v>39</v>
      </c>
      <c r="Q2" s="33" t="s">
        <v>40</v>
      </c>
      <c r="R2" s="33" t="s">
        <v>41</v>
      </c>
      <c r="S2" s="33" t="s">
        <v>42</v>
      </c>
      <c r="T2" s="33" t="s">
        <v>43</v>
      </c>
      <c r="U2" s="33" t="s">
        <v>44</v>
      </c>
      <c r="V2" s="33" t="s">
        <v>45</v>
      </c>
      <c r="W2" s="34" t="s">
        <v>46</v>
      </c>
    </row>
    <row r="3" spans="1:23" ht="15.75" customHeight="1">
      <c r="A3" s="91" t="s">
        <v>55</v>
      </c>
      <c r="B3" s="92"/>
      <c r="C3" s="92"/>
      <c r="D3" s="92"/>
      <c r="E3" s="92"/>
      <c r="F3" s="92"/>
      <c r="G3" s="92"/>
      <c r="H3" s="92"/>
      <c r="I3" s="92"/>
      <c r="J3" s="92"/>
      <c r="K3" s="92"/>
      <c r="L3" s="63"/>
      <c r="M3" s="64"/>
      <c r="N3" s="64"/>
      <c r="O3" s="64"/>
      <c r="P3" s="64"/>
      <c r="Q3" s="64"/>
      <c r="R3" s="64"/>
      <c r="S3" s="64"/>
      <c r="T3" s="64"/>
      <c r="U3" s="64"/>
      <c r="V3" s="64"/>
      <c r="W3" s="65"/>
    </row>
    <row r="4" spans="1:23">
      <c r="A4" s="6">
        <v>1</v>
      </c>
      <c r="B4" s="7" t="s">
        <v>61</v>
      </c>
      <c r="C4" s="7" t="s">
        <v>62</v>
      </c>
      <c r="D4" s="8" t="s">
        <v>1</v>
      </c>
      <c r="E4" s="51" t="s">
        <v>111</v>
      </c>
      <c r="F4" s="52" t="s">
        <v>63</v>
      </c>
      <c r="G4" s="52">
        <v>12</v>
      </c>
      <c r="H4" s="10">
        <v>1500</v>
      </c>
      <c r="I4" s="10"/>
      <c r="J4" s="10">
        <f>G4*H4</f>
        <v>18000</v>
      </c>
      <c r="K4" s="10">
        <f>G4*(H4+I4)</f>
        <v>18000</v>
      </c>
      <c r="L4" s="61">
        <f>$H4</f>
        <v>1500</v>
      </c>
      <c r="M4" s="62">
        <f t="shared" ref="M4:W4" si="0">$H4</f>
        <v>1500</v>
      </c>
      <c r="N4" s="62">
        <f t="shared" si="0"/>
        <v>1500</v>
      </c>
      <c r="O4" s="62">
        <f t="shared" si="0"/>
        <v>1500</v>
      </c>
      <c r="P4" s="62">
        <f t="shared" si="0"/>
        <v>1500</v>
      </c>
      <c r="Q4" s="62">
        <f t="shared" si="0"/>
        <v>1500</v>
      </c>
      <c r="R4" s="62">
        <f t="shared" si="0"/>
        <v>1500</v>
      </c>
      <c r="S4" s="62">
        <f t="shared" si="0"/>
        <v>1500</v>
      </c>
      <c r="T4" s="62">
        <f t="shared" si="0"/>
        <v>1500</v>
      </c>
      <c r="U4" s="62">
        <f t="shared" si="0"/>
        <v>1500</v>
      </c>
      <c r="V4" s="62">
        <f t="shared" si="0"/>
        <v>1500</v>
      </c>
      <c r="W4" s="57">
        <f t="shared" si="0"/>
        <v>1500</v>
      </c>
    </row>
    <row r="5" spans="1:23" ht="66">
      <c r="A5" s="6">
        <v>2</v>
      </c>
      <c r="B5" s="54" t="s">
        <v>64</v>
      </c>
      <c r="C5" s="55" t="s">
        <v>62</v>
      </c>
      <c r="D5" s="8" t="s">
        <v>2</v>
      </c>
      <c r="E5" s="51" t="s">
        <v>111</v>
      </c>
      <c r="F5" s="52" t="s">
        <v>63</v>
      </c>
      <c r="G5" s="52">
        <v>12</v>
      </c>
      <c r="H5" s="10">
        <v>1064</v>
      </c>
      <c r="I5" s="10"/>
      <c r="J5" s="10">
        <f t="shared" ref="J5:J18" si="1">G5*H5</f>
        <v>12768</v>
      </c>
      <c r="K5" s="10">
        <f t="shared" ref="K5:K18" si="2">G5*(H5+I5)</f>
        <v>12768</v>
      </c>
      <c r="L5" s="61">
        <f t="shared" ref="L5:W10" si="3">$H5</f>
        <v>1064</v>
      </c>
      <c r="M5" s="62">
        <f t="shared" si="3"/>
        <v>1064</v>
      </c>
      <c r="N5" s="62">
        <f t="shared" si="3"/>
        <v>1064</v>
      </c>
      <c r="O5" s="62">
        <f t="shared" si="3"/>
        <v>1064</v>
      </c>
      <c r="P5" s="62">
        <f t="shared" si="3"/>
        <v>1064</v>
      </c>
      <c r="Q5" s="62">
        <f t="shared" si="3"/>
        <v>1064</v>
      </c>
      <c r="R5" s="62">
        <f t="shared" si="3"/>
        <v>1064</v>
      </c>
      <c r="S5" s="62">
        <f t="shared" si="3"/>
        <v>1064</v>
      </c>
      <c r="T5" s="62">
        <f t="shared" si="3"/>
        <v>1064</v>
      </c>
      <c r="U5" s="62">
        <f t="shared" si="3"/>
        <v>1064</v>
      </c>
      <c r="V5" s="62">
        <f t="shared" si="3"/>
        <v>1064</v>
      </c>
      <c r="W5" s="57">
        <f t="shared" si="3"/>
        <v>1064</v>
      </c>
    </row>
    <row r="6" spans="1:23">
      <c r="A6" s="6">
        <v>3</v>
      </c>
      <c r="B6" s="55" t="s">
        <v>65</v>
      </c>
      <c r="C6" s="55" t="s">
        <v>62</v>
      </c>
      <c r="D6" s="8" t="s">
        <v>1</v>
      </c>
      <c r="E6" s="51" t="s">
        <v>111</v>
      </c>
      <c r="F6" s="52" t="s">
        <v>63</v>
      </c>
      <c r="G6" s="52">
        <v>12</v>
      </c>
      <c r="H6" s="10">
        <v>1500</v>
      </c>
      <c r="I6" s="10"/>
      <c r="J6" s="10">
        <f t="shared" si="1"/>
        <v>18000</v>
      </c>
      <c r="K6" s="10">
        <f t="shared" si="2"/>
        <v>18000</v>
      </c>
      <c r="L6" s="61">
        <f t="shared" si="3"/>
        <v>1500</v>
      </c>
      <c r="M6" s="62">
        <f t="shared" si="3"/>
        <v>1500</v>
      </c>
      <c r="N6" s="62">
        <f t="shared" si="3"/>
        <v>1500</v>
      </c>
      <c r="O6" s="62">
        <f t="shared" si="3"/>
        <v>1500</v>
      </c>
      <c r="P6" s="62">
        <f t="shared" si="3"/>
        <v>1500</v>
      </c>
      <c r="Q6" s="62">
        <f t="shared" si="3"/>
        <v>1500</v>
      </c>
      <c r="R6" s="62">
        <f t="shared" si="3"/>
        <v>1500</v>
      </c>
      <c r="S6" s="62">
        <f t="shared" si="3"/>
        <v>1500</v>
      </c>
      <c r="T6" s="62">
        <f t="shared" si="3"/>
        <v>1500</v>
      </c>
      <c r="U6" s="62">
        <f t="shared" si="3"/>
        <v>1500</v>
      </c>
      <c r="V6" s="62">
        <f t="shared" si="3"/>
        <v>1500</v>
      </c>
      <c r="W6" s="57">
        <f t="shared" si="3"/>
        <v>1500</v>
      </c>
    </row>
    <row r="7" spans="1:23" ht="66">
      <c r="A7" s="6">
        <v>4</v>
      </c>
      <c r="B7" s="54" t="s">
        <v>66</v>
      </c>
      <c r="C7" s="55" t="s">
        <v>62</v>
      </c>
      <c r="D7" s="8" t="s">
        <v>2</v>
      </c>
      <c r="E7" s="51" t="s">
        <v>111</v>
      </c>
      <c r="F7" s="52" t="s">
        <v>63</v>
      </c>
      <c r="G7" s="52">
        <v>12</v>
      </c>
      <c r="H7" s="10">
        <v>1064</v>
      </c>
      <c r="I7" s="10"/>
      <c r="J7" s="10">
        <f t="shared" si="1"/>
        <v>12768</v>
      </c>
      <c r="K7" s="10">
        <f t="shared" si="2"/>
        <v>12768</v>
      </c>
      <c r="L7" s="61">
        <f t="shared" si="3"/>
        <v>1064</v>
      </c>
      <c r="M7" s="62">
        <f t="shared" si="3"/>
        <v>1064</v>
      </c>
      <c r="N7" s="62">
        <f t="shared" si="3"/>
        <v>1064</v>
      </c>
      <c r="O7" s="62">
        <f t="shared" si="3"/>
        <v>1064</v>
      </c>
      <c r="P7" s="62">
        <f t="shared" si="3"/>
        <v>1064</v>
      </c>
      <c r="Q7" s="62">
        <f t="shared" si="3"/>
        <v>1064</v>
      </c>
      <c r="R7" s="62">
        <f t="shared" si="3"/>
        <v>1064</v>
      </c>
      <c r="S7" s="62">
        <f t="shared" si="3"/>
        <v>1064</v>
      </c>
      <c r="T7" s="62">
        <f t="shared" si="3"/>
        <v>1064</v>
      </c>
      <c r="U7" s="62">
        <f t="shared" si="3"/>
        <v>1064</v>
      </c>
      <c r="V7" s="62">
        <f t="shared" si="3"/>
        <v>1064</v>
      </c>
      <c r="W7" s="57">
        <f t="shared" si="3"/>
        <v>1064</v>
      </c>
    </row>
    <row r="8" spans="1:23" ht="132">
      <c r="A8" s="6">
        <v>5</v>
      </c>
      <c r="B8" s="55" t="s">
        <v>67</v>
      </c>
      <c r="C8" s="55" t="s">
        <v>68</v>
      </c>
      <c r="D8" s="8" t="s">
        <v>5</v>
      </c>
      <c r="E8" s="51" t="s">
        <v>111</v>
      </c>
      <c r="F8" s="52" t="s">
        <v>69</v>
      </c>
      <c r="G8" s="52">
        <v>1</v>
      </c>
      <c r="H8" s="10">
        <v>23000</v>
      </c>
      <c r="I8" s="10">
        <f>H8*19%</f>
        <v>4370</v>
      </c>
      <c r="J8" s="10">
        <f t="shared" si="1"/>
        <v>23000</v>
      </c>
      <c r="K8" s="10">
        <f t="shared" si="2"/>
        <v>27370</v>
      </c>
      <c r="L8" s="61">
        <f>$K8</f>
        <v>27370</v>
      </c>
      <c r="M8" s="13"/>
      <c r="N8" s="13"/>
      <c r="O8" s="13"/>
      <c r="P8" s="13"/>
      <c r="Q8" s="13"/>
      <c r="R8" s="13"/>
      <c r="S8" s="13"/>
      <c r="T8" s="13"/>
      <c r="U8" s="13"/>
      <c r="V8" s="13"/>
      <c r="W8" s="11"/>
    </row>
    <row r="9" spans="1:23" ht="99">
      <c r="A9" s="6">
        <v>6</v>
      </c>
      <c r="B9" s="56" t="s">
        <v>71</v>
      </c>
      <c r="C9" s="56" t="s">
        <v>74</v>
      </c>
      <c r="D9" s="8" t="s">
        <v>6</v>
      </c>
      <c r="E9" s="51" t="s">
        <v>111</v>
      </c>
      <c r="F9" s="52" t="s">
        <v>63</v>
      </c>
      <c r="G9" s="52">
        <v>12</v>
      </c>
      <c r="H9" s="10">
        <v>1000</v>
      </c>
      <c r="I9" s="10"/>
      <c r="J9" s="10">
        <f t="shared" si="1"/>
        <v>12000</v>
      </c>
      <c r="K9" s="10">
        <f t="shared" si="2"/>
        <v>12000</v>
      </c>
      <c r="L9" s="61">
        <f t="shared" si="3"/>
        <v>1000</v>
      </c>
      <c r="M9" s="62">
        <f t="shared" si="3"/>
        <v>1000</v>
      </c>
      <c r="N9" s="62">
        <f t="shared" si="3"/>
        <v>1000</v>
      </c>
      <c r="O9" s="62">
        <f t="shared" si="3"/>
        <v>1000</v>
      </c>
      <c r="P9" s="62">
        <f t="shared" si="3"/>
        <v>1000</v>
      </c>
      <c r="Q9" s="62">
        <f t="shared" si="3"/>
        <v>1000</v>
      </c>
      <c r="R9" s="62">
        <f t="shared" si="3"/>
        <v>1000</v>
      </c>
      <c r="S9" s="62">
        <f t="shared" si="3"/>
        <v>1000</v>
      </c>
      <c r="T9" s="62">
        <f t="shared" si="3"/>
        <v>1000</v>
      </c>
      <c r="U9" s="62">
        <f t="shared" si="3"/>
        <v>1000</v>
      </c>
      <c r="V9" s="62">
        <f t="shared" si="3"/>
        <v>1000</v>
      </c>
      <c r="W9" s="57">
        <f t="shared" si="3"/>
        <v>1000</v>
      </c>
    </row>
    <row r="10" spans="1:23" ht="49.5">
      <c r="A10" s="6">
        <v>7</v>
      </c>
      <c r="B10" s="56" t="s">
        <v>73</v>
      </c>
      <c r="C10" s="56" t="s">
        <v>70</v>
      </c>
      <c r="D10" s="8" t="s">
        <v>12</v>
      </c>
      <c r="E10" s="51" t="s">
        <v>111</v>
      </c>
      <c r="F10" s="52" t="s">
        <v>63</v>
      </c>
      <c r="G10" s="52">
        <v>12</v>
      </c>
      <c r="H10" s="10">
        <v>200</v>
      </c>
      <c r="I10" s="10"/>
      <c r="J10" s="10">
        <f t="shared" si="1"/>
        <v>2400</v>
      </c>
      <c r="K10" s="10">
        <f t="shared" si="2"/>
        <v>2400</v>
      </c>
      <c r="L10" s="61">
        <f t="shared" si="3"/>
        <v>200</v>
      </c>
      <c r="M10" s="62">
        <f t="shared" si="3"/>
        <v>200</v>
      </c>
      <c r="N10" s="62">
        <f t="shared" si="3"/>
        <v>200</v>
      </c>
      <c r="O10" s="62">
        <f t="shared" si="3"/>
        <v>200</v>
      </c>
      <c r="P10" s="62">
        <f t="shared" si="3"/>
        <v>200</v>
      </c>
      <c r="Q10" s="62">
        <f t="shared" si="3"/>
        <v>200</v>
      </c>
      <c r="R10" s="62">
        <f t="shared" si="3"/>
        <v>200</v>
      </c>
      <c r="S10" s="62">
        <f t="shared" si="3"/>
        <v>200</v>
      </c>
      <c r="T10" s="62">
        <f t="shared" si="3"/>
        <v>200</v>
      </c>
      <c r="U10" s="62">
        <f t="shared" si="3"/>
        <v>200</v>
      </c>
      <c r="V10" s="62">
        <f t="shared" si="3"/>
        <v>200</v>
      </c>
      <c r="W10" s="57">
        <f t="shared" si="3"/>
        <v>200</v>
      </c>
    </row>
    <row r="11" spans="1:23" ht="33">
      <c r="A11" s="6">
        <v>8</v>
      </c>
      <c r="B11" s="56" t="s">
        <v>75</v>
      </c>
      <c r="C11" s="56" t="s">
        <v>76</v>
      </c>
      <c r="D11" s="8" t="s">
        <v>8</v>
      </c>
      <c r="E11" s="51" t="s">
        <v>112</v>
      </c>
      <c r="F11" s="52" t="s">
        <v>63</v>
      </c>
      <c r="G11" s="52">
        <v>12</v>
      </c>
      <c r="H11" s="10">
        <v>100</v>
      </c>
      <c r="I11" s="10">
        <f>H11*19%</f>
        <v>19</v>
      </c>
      <c r="J11" s="10">
        <f t="shared" si="1"/>
        <v>1200</v>
      </c>
      <c r="K11" s="10">
        <f t="shared" si="2"/>
        <v>1428</v>
      </c>
      <c r="L11" s="61">
        <f>$H11+$I11</f>
        <v>119</v>
      </c>
      <c r="M11" s="62">
        <f t="shared" ref="M11:W14" si="4">$H11+$I11</f>
        <v>119</v>
      </c>
      <c r="N11" s="62">
        <f t="shared" si="4"/>
        <v>119</v>
      </c>
      <c r="O11" s="62">
        <f t="shared" si="4"/>
        <v>119</v>
      </c>
      <c r="P11" s="62">
        <f t="shared" si="4"/>
        <v>119</v>
      </c>
      <c r="Q11" s="62">
        <f t="shared" si="4"/>
        <v>119</v>
      </c>
      <c r="R11" s="62">
        <f t="shared" si="4"/>
        <v>119</v>
      </c>
      <c r="S11" s="62">
        <f t="shared" si="4"/>
        <v>119</v>
      </c>
      <c r="T11" s="62">
        <f t="shared" si="4"/>
        <v>119</v>
      </c>
      <c r="U11" s="62">
        <f t="shared" si="4"/>
        <v>119</v>
      </c>
      <c r="V11" s="62">
        <f t="shared" si="4"/>
        <v>119</v>
      </c>
      <c r="W11" s="57">
        <f t="shared" si="4"/>
        <v>119</v>
      </c>
    </row>
    <row r="12" spans="1:23" ht="33">
      <c r="A12" s="6">
        <v>9</v>
      </c>
      <c r="B12" s="56" t="s">
        <v>75</v>
      </c>
      <c r="C12" s="56" t="s">
        <v>79</v>
      </c>
      <c r="D12" s="8" t="s">
        <v>8</v>
      </c>
      <c r="E12" s="51" t="s">
        <v>112</v>
      </c>
      <c r="F12" s="52" t="s">
        <v>63</v>
      </c>
      <c r="G12" s="52">
        <v>12</v>
      </c>
      <c r="H12" s="10">
        <v>100</v>
      </c>
      <c r="I12" s="10">
        <f>H12*19%</f>
        <v>19</v>
      </c>
      <c r="J12" s="10">
        <f t="shared" si="1"/>
        <v>1200</v>
      </c>
      <c r="K12" s="10">
        <f t="shared" si="2"/>
        <v>1428</v>
      </c>
      <c r="L12" s="61">
        <f>$H12+$I12</f>
        <v>119</v>
      </c>
      <c r="M12" s="62">
        <f t="shared" si="4"/>
        <v>119</v>
      </c>
      <c r="N12" s="62">
        <f t="shared" si="4"/>
        <v>119</v>
      </c>
      <c r="O12" s="62">
        <f t="shared" si="4"/>
        <v>119</v>
      </c>
      <c r="P12" s="62">
        <f t="shared" si="4"/>
        <v>119</v>
      </c>
      <c r="Q12" s="62">
        <f t="shared" si="4"/>
        <v>119</v>
      </c>
      <c r="R12" s="62">
        <f t="shared" si="4"/>
        <v>119</v>
      </c>
      <c r="S12" s="62">
        <f t="shared" si="4"/>
        <v>119</v>
      </c>
      <c r="T12" s="62">
        <f t="shared" si="4"/>
        <v>119</v>
      </c>
      <c r="U12" s="62">
        <f t="shared" si="4"/>
        <v>119</v>
      </c>
      <c r="V12" s="62">
        <f t="shared" si="4"/>
        <v>119</v>
      </c>
      <c r="W12" s="57">
        <f t="shared" si="4"/>
        <v>119</v>
      </c>
    </row>
    <row r="13" spans="1:23" ht="82.5">
      <c r="A13" s="6">
        <v>10</v>
      </c>
      <c r="B13" s="56" t="s">
        <v>77</v>
      </c>
      <c r="C13" s="56" t="s">
        <v>78</v>
      </c>
      <c r="D13" s="8" t="s">
        <v>4</v>
      </c>
      <c r="E13" s="51" t="s">
        <v>111</v>
      </c>
      <c r="F13" s="52" t="s">
        <v>63</v>
      </c>
      <c r="G13" s="52">
        <v>12</v>
      </c>
      <c r="H13" s="10">
        <v>250</v>
      </c>
      <c r="I13" s="10">
        <f>H13*19%</f>
        <v>47.5</v>
      </c>
      <c r="J13" s="10">
        <f t="shared" ref="J13" si="5">G13*H13</f>
        <v>3000</v>
      </c>
      <c r="K13" s="10">
        <f t="shared" si="2"/>
        <v>3570</v>
      </c>
      <c r="L13" s="61">
        <f>$H13+$I13</f>
        <v>297.5</v>
      </c>
      <c r="M13" s="62">
        <f t="shared" si="4"/>
        <v>297.5</v>
      </c>
      <c r="N13" s="62">
        <f t="shared" si="4"/>
        <v>297.5</v>
      </c>
      <c r="O13" s="62">
        <f t="shared" si="4"/>
        <v>297.5</v>
      </c>
      <c r="P13" s="62">
        <f t="shared" si="4"/>
        <v>297.5</v>
      </c>
      <c r="Q13" s="62">
        <f t="shared" si="4"/>
        <v>297.5</v>
      </c>
      <c r="R13" s="62">
        <f t="shared" si="4"/>
        <v>297.5</v>
      </c>
      <c r="S13" s="62">
        <f t="shared" si="4"/>
        <v>297.5</v>
      </c>
      <c r="T13" s="62">
        <f t="shared" si="4"/>
        <v>297.5</v>
      </c>
      <c r="U13" s="62">
        <f t="shared" si="4"/>
        <v>297.5</v>
      </c>
      <c r="V13" s="62">
        <f t="shared" si="4"/>
        <v>297.5</v>
      </c>
      <c r="W13" s="57">
        <f t="shared" si="4"/>
        <v>297.5</v>
      </c>
    </row>
    <row r="14" spans="1:23" ht="132">
      <c r="A14" s="6">
        <v>11</v>
      </c>
      <c r="B14" s="56" t="s">
        <v>80</v>
      </c>
      <c r="C14" s="56" t="s">
        <v>81</v>
      </c>
      <c r="D14" s="8" t="s">
        <v>5</v>
      </c>
      <c r="E14" s="51" t="s">
        <v>111</v>
      </c>
      <c r="F14" s="52" t="s">
        <v>63</v>
      </c>
      <c r="G14" s="52">
        <v>10</v>
      </c>
      <c r="H14" s="10">
        <v>106</v>
      </c>
      <c r="I14" s="10">
        <f>H14*19%</f>
        <v>20.14</v>
      </c>
      <c r="J14" s="10">
        <f t="shared" si="1"/>
        <v>1060</v>
      </c>
      <c r="K14" s="10">
        <f t="shared" si="2"/>
        <v>1261.4000000000001</v>
      </c>
      <c r="L14" s="61"/>
      <c r="M14" s="62"/>
      <c r="N14" s="62">
        <f t="shared" si="4"/>
        <v>126.14</v>
      </c>
      <c r="O14" s="62">
        <f t="shared" si="4"/>
        <v>126.14</v>
      </c>
      <c r="P14" s="62">
        <f t="shared" si="4"/>
        <v>126.14</v>
      </c>
      <c r="Q14" s="62">
        <f t="shared" si="4"/>
        <v>126.14</v>
      </c>
      <c r="R14" s="62">
        <f t="shared" si="4"/>
        <v>126.14</v>
      </c>
      <c r="S14" s="62">
        <f t="shared" si="4"/>
        <v>126.14</v>
      </c>
      <c r="T14" s="62">
        <f t="shared" si="4"/>
        <v>126.14</v>
      </c>
      <c r="U14" s="62">
        <f t="shared" si="4"/>
        <v>126.14</v>
      </c>
      <c r="V14" s="62">
        <f t="shared" si="4"/>
        <v>126.14</v>
      </c>
      <c r="W14" s="57">
        <f t="shared" si="4"/>
        <v>126.14</v>
      </c>
    </row>
    <row r="15" spans="1:23">
      <c r="A15" s="6">
        <v>12</v>
      </c>
      <c r="B15" s="56"/>
      <c r="C15" s="56"/>
      <c r="D15" s="8"/>
      <c r="E15" s="51"/>
      <c r="F15" s="52"/>
      <c r="G15" s="52"/>
      <c r="H15" s="10"/>
      <c r="I15" s="10"/>
      <c r="J15" s="10">
        <f t="shared" si="1"/>
        <v>0</v>
      </c>
      <c r="K15" s="10">
        <f t="shared" si="2"/>
        <v>0</v>
      </c>
      <c r="L15" s="12"/>
      <c r="M15" s="13"/>
      <c r="N15" s="13"/>
      <c r="O15" s="13"/>
      <c r="P15" s="13"/>
      <c r="Q15" s="13"/>
      <c r="R15" s="13"/>
      <c r="S15" s="13"/>
      <c r="T15" s="13"/>
      <c r="U15" s="13"/>
      <c r="V15" s="13"/>
      <c r="W15" s="11"/>
    </row>
    <row r="16" spans="1:23">
      <c r="A16" s="6">
        <v>13</v>
      </c>
      <c r="B16" s="56"/>
      <c r="C16" s="56"/>
      <c r="D16" s="8"/>
      <c r="E16" s="51"/>
      <c r="F16" s="52"/>
      <c r="G16" s="52"/>
      <c r="H16" s="10"/>
      <c r="I16" s="10"/>
      <c r="J16" s="10">
        <f t="shared" si="1"/>
        <v>0</v>
      </c>
      <c r="K16" s="10">
        <f t="shared" si="2"/>
        <v>0</v>
      </c>
      <c r="L16" s="12"/>
      <c r="M16" s="13"/>
      <c r="N16" s="13"/>
      <c r="O16" s="13"/>
      <c r="P16" s="13"/>
      <c r="Q16" s="13"/>
      <c r="R16" s="13"/>
      <c r="S16" s="13"/>
      <c r="T16" s="13"/>
      <c r="U16" s="13"/>
      <c r="V16" s="13"/>
      <c r="W16" s="11"/>
    </row>
    <row r="17" spans="1:23">
      <c r="A17" s="6">
        <v>14</v>
      </c>
      <c r="B17" s="56"/>
      <c r="C17" s="56"/>
      <c r="D17" s="8"/>
      <c r="E17" s="51"/>
      <c r="F17" s="52"/>
      <c r="G17" s="52"/>
      <c r="H17" s="10"/>
      <c r="I17" s="10"/>
      <c r="J17" s="10">
        <f t="shared" si="1"/>
        <v>0</v>
      </c>
      <c r="K17" s="10">
        <f t="shared" si="2"/>
        <v>0</v>
      </c>
      <c r="L17" s="12"/>
      <c r="M17" s="13"/>
      <c r="N17" s="13"/>
      <c r="O17" s="13"/>
      <c r="P17" s="13"/>
      <c r="Q17" s="13"/>
      <c r="R17" s="13"/>
      <c r="S17" s="13"/>
      <c r="T17" s="13"/>
      <c r="U17" s="13"/>
      <c r="V17" s="13"/>
      <c r="W17" s="11"/>
    </row>
    <row r="18" spans="1:23" ht="17.25" thickBot="1">
      <c r="A18" s="6">
        <v>15</v>
      </c>
      <c r="B18" s="56"/>
      <c r="C18" s="56"/>
      <c r="D18" s="8"/>
      <c r="E18" s="51"/>
      <c r="F18" s="52"/>
      <c r="G18" s="52"/>
      <c r="H18" s="10"/>
      <c r="I18" s="10"/>
      <c r="J18" s="10">
        <f t="shared" si="1"/>
        <v>0</v>
      </c>
      <c r="K18" s="10">
        <f t="shared" si="2"/>
        <v>0</v>
      </c>
      <c r="L18" s="25"/>
      <c r="M18" s="26"/>
      <c r="N18" s="26"/>
      <c r="O18" s="26"/>
      <c r="P18" s="26"/>
      <c r="Q18" s="26"/>
      <c r="R18" s="26"/>
      <c r="S18" s="26"/>
      <c r="T18" s="26"/>
      <c r="U18" s="26"/>
      <c r="V18" s="26"/>
      <c r="W18" s="24"/>
    </row>
    <row r="19" spans="1:23" s="1" customFormat="1" ht="18.75" thickBot="1">
      <c r="A19" s="95" t="s">
        <v>52</v>
      </c>
      <c r="B19" s="96"/>
      <c r="C19" s="96"/>
      <c r="D19" s="96"/>
      <c r="E19" s="96"/>
      <c r="F19" s="96"/>
      <c r="G19" s="96"/>
      <c r="H19" s="96"/>
      <c r="I19" s="97"/>
      <c r="J19" s="36">
        <f t="shared" ref="J19:W19" si="6">SUM(J4:J18)</f>
        <v>105396</v>
      </c>
      <c r="K19" s="36">
        <f t="shared" si="6"/>
        <v>110993.4</v>
      </c>
      <c r="L19" s="35">
        <f t="shared" si="6"/>
        <v>34233.5</v>
      </c>
      <c r="M19" s="36">
        <f t="shared" si="6"/>
        <v>6863.5</v>
      </c>
      <c r="N19" s="36">
        <f t="shared" si="6"/>
        <v>6989.64</v>
      </c>
      <c r="O19" s="36">
        <f t="shared" si="6"/>
        <v>6989.64</v>
      </c>
      <c r="P19" s="36">
        <f t="shared" si="6"/>
        <v>6989.64</v>
      </c>
      <c r="Q19" s="36">
        <f t="shared" si="6"/>
        <v>6989.64</v>
      </c>
      <c r="R19" s="36">
        <f t="shared" si="6"/>
        <v>6989.64</v>
      </c>
      <c r="S19" s="36">
        <f t="shared" si="6"/>
        <v>6989.64</v>
      </c>
      <c r="T19" s="36">
        <f t="shared" si="6"/>
        <v>6989.64</v>
      </c>
      <c r="U19" s="36">
        <f t="shared" si="6"/>
        <v>6989.64</v>
      </c>
      <c r="V19" s="36">
        <f t="shared" si="6"/>
        <v>6989.64</v>
      </c>
      <c r="W19" s="37">
        <f t="shared" si="6"/>
        <v>6989.64</v>
      </c>
    </row>
    <row r="20" spans="1:23" ht="15.75" customHeight="1">
      <c r="A20" s="93" t="s">
        <v>54</v>
      </c>
      <c r="B20" s="94"/>
      <c r="C20" s="94"/>
      <c r="D20" s="94"/>
      <c r="E20" s="94"/>
      <c r="F20" s="94"/>
      <c r="G20" s="94"/>
      <c r="H20" s="94"/>
      <c r="I20" s="94"/>
      <c r="J20" s="94"/>
      <c r="K20" s="94"/>
      <c r="L20" s="14"/>
      <c r="M20" s="15"/>
      <c r="N20" s="15"/>
      <c r="O20" s="15"/>
      <c r="P20" s="15"/>
      <c r="Q20" s="15"/>
      <c r="R20" s="15"/>
      <c r="S20" s="15"/>
      <c r="T20" s="15"/>
      <c r="U20" s="15"/>
      <c r="V20" s="15"/>
      <c r="W20" s="16"/>
    </row>
    <row r="21" spans="1:23" ht="82.5">
      <c r="A21" s="6">
        <v>26</v>
      </c>
      <c r="B21" s="56" t="s">
        <v>72</v>
      </c>
      <c r="C21" s="56" t="s">
        <v>82</v>
      </c>
      <c r="D21" s="17" t="s">
        <v>4</v>
      </c>
      <c r="E21" s="52" t="s">
        <v>111</v>
      </c>
      <c r="F21" s="52" t="s">
        <v>63</v>
      </c>
      <c r="G21" s="52">
        <v>1</v>
      </c>
      <c r="H21" s="10">
        <v>5090</v>
      </c>
      <c r="I21" s="10">
        <f>H21*19%</f>
        <v>967.1</v>
      </c>
      <c r="J21" s="10">
        <f t="shared" ref="J21:J30" si="7">G21*H21</f>
        <v>5090</v>
      </c>
      <c r="K21" s="10">
        <f t="shared" ref="K21:K30" si="8">G21*(H21+I21)</f>
        <v>6057.1</v>
      </c>
      <c r="L21" s="61"/>
      <c r="M21" s="13"/>
      <c r="N21" s="13"/>
      <c r="O21" s="13"/>
      <c r="P21" s="13"/>
      <c r="Q21" s="13"/>
      <c r="R21" s="13"/>
      <c r="S21" s="13"/>
      <c r="T21" s="13"/>
      <c r="U21" s="13"/>
      <c r="V21" s="13"/>
      <c r="W21" s="57">
        <f>K21</f>
        <v>6057.1</v>
      </c>
    </row>
    <row r="22" spans="1:23" ht="132">
      <c r="A22" s="18">
        <v>27</v>
      </c>
      <c r="B22" s="58" t="s">
        <v>67</v>
      </c>
      <c r="C22" s="58" t="s">
        <v>68</v>
      </c>
      <c r="D22" s="8" t="s">
        <v>5</v>
      </c>
      <c r="E22" s="51" t="s">
        <v>111</v>
      </c>
      <c r="F22" s="51" t="s">
        <v>69</v>
      </c>
      <c r="G22" s="51">
        <v>1</v>
      </c>
      <c r="H22" s="9">
        <v>26000</v>
      </c>
      <c r="I22" s="10">
        <f>H22*19%</f>
        <v>4940</v>
      </c>
      <c r="J22" s="10">
        <f t="shared" si="7"/>
        <v>26000</v>
      </c>
      <c r="K22" s="10">
        <f t="shared" si="8"/>
        <v>30940</v>
      </c>
      <c r="L22" s="61"/>
      <c r="M22" s="21"/>
      <c r="N22" s="21"/>
      <c r="O22" s="21"/>
      <c r="P22" s="21"/>
      <c r="Q22" s="21"/>
      <c r="R22" s="21"/>
      <c r="S22" s="21"/>
      <c r="T22" s="21"/>
      <c r="U22" s="21"/>
      <c r="V22" s="21"/>
      <c r="W22" s="57">
        <f>K22</f>
        <v>30940</v>
      </c>
    </row>
    <row r="23" spans="1:23">
      <c r="A23" s="18">
        <v>28</v>
      </c>
      <c r="B23" s="58"/>
      <c r="C23" s="58"/>
      <c r="D23" s="8"/>
      <c r="E23" s="51"/>
      <c r="F23" s="51"/>
      <c r="G23" s="51"/>
      <c r="H23" s="9"/>
      <c r="I23" s="9"/>
      <c r="J23" s="10">
        <f t="shared" si="7"/>
        <v>0</v>
      </c>
      <c r="K23" s="10">
        <f t="shared" si="8"/>
        <v>0</v>
      </c>
      <c r="L23" s="20"/>
      <c r="M23" s="21"/>
      <c r="N23" s="21"/>
      <c r="O23" s="21"/>
      <c r="P23" s="21"/>
      <c r="Q23" s="21"/>
      <c r="R23" s="21"/>
      <c r="S23" s="21"/>
      <c r="T23" s="21"/>
      <c r="U23" s="21"/>
      <c r="V23" s="21"/>
      <c r="W23" s="19"/>
    </row>
    <row r="24" spans="1:23">
      <c r="A24" s="18">
        <v>29</v>
      </c>
      <c r="B24" s="58"/>
      <c r="C24" s="58"/>
      <c r="D24" s="8"/>
      <c r="E24" s="51"/>
      <c r="F24" s="51"/>
      <c r="G24" s="51"/>
      <c r="H24" s="9"/>
      <c r="I24" s="9"/>
      <c r="J24" s="10">
        <f t="shared" si="7"/>
        <v>0</v>
      </c>
      <c r="K24" s="10">
        <f t="shared" si="8"/>
        <v>0</v>
      </c>
      <c r="L24" s="20"/>
      <c r="M24" s="21"/>
      <c r="N24" s="21"/>
      <c r="O24" s="21"/>
      <c r="P24" s="21"/>
      <c r="Q24" s="21"/>
      <c r="R24" s="21"/>
      <c r="S24" s="21"/>
      <c r="T24" s="21"/>
      <c r="U24" s="21"/>
      <c r="V24" s="21"/>
      <c r="W24" s="19"/>
    </row>
    <row r="25" spans="1:23">
      <c r="A25" s="18">
        <v>30</v>
      </c>
      <c r="B25" s="58"/>
      <c r="C25" s="58"/>
      <c r="D25" s="8"/>
      <c r="E25" s="51"/>
      <c r="F25" s="51"/>
      <c r="G25" s="51"/>
      <c r="H25" s="9"/>
      <c r="I25" s="9"/>
      <c r="J25" s="10">
        <f t="shared" si="7"/>
        <v>0</v>
      </c>
      <c r="K25" s="10">
        <f t="shared" si="8"/>
        <v>0</v>
      </c>
      <c r="L25" s="20"/>
      <c r="M25" s="21"/>
      <c r="N25" s="21"/>
      <c r="O25" s="21"/>
      <c r="P25" s="21"/>
      <c r="Q25" s="21"/>
      <c r="R25" s="21"/>
      <c r="S25" s="21"/>
      <c r="T25" s="21"/>
      <c r="U25" s="21"/>
      <c r="V25" s="21"/>
      <c r="W25" s="19"/>
    </row>
    <row r="26" spans="1:23">
      <c r="A26" s="18">
        <v>31</v>
      </c>
      <c r="B26" s="56"/>
      <c r="C26" s="56"/>
      <c r="D26" s="8"/>
      <c r="E26" s="51"/>
      <c r="F26" s="52"/>
      <c r="G26" s="52"/>
      <c r="H26" s="10"/>
      <c r="I26" s="10"/>
      <c r="J26" s="10">
        <f t="shared" si="7"/>
        <v>0</v>
      </c>
      <c r="K26" s="10">
        <f t="shared" si="8"/>
        <v>0</v>
      </c>
      <c r="L26" s="12"/>
      <c r="M26" s="13"/>
      <c r="N26" s="13"/>
      <c r="O26" s="13"/>
      <c r="P26" s="13"/>
      <c r="Q26" s="13"/>
      <c r="R26" s="13"/>
      <c r="S26" s="13"/>
      <c r="T26" s="13"/>
      <c r="U26" s="13"/>
      <c r="V26" s="13"/>
      <c r="W26" s="11"/>
    </row>
    <row r="27" spans="1:23">
      <c r="A27" s="18">
        <v>32</v>
      </c>
      <c r="B27" s="56"/>
      <c r="C27" s="56"/>
      <c r="D27" s="8"/>
      <c r="E27" s="51"/>
      <c r="F27" s="52"/>
      <c r="G27" s="52"/>
      <c r="H27" s="10"/>
      <c r="I27" s="10"/>
      <c r="J27" s="10">
        <f t="shared" si="7"/>
        <v>0</v>
      </c>
      <c r="K27" s="10">
        <f t="shared" si="8"/>
        <v>0</v>
      </c>
      <c r="L27" s="12"/>
      <c r="M27" s="13"/>
      <c r="N27" s="13"/>
      <c r="O27" s="13"/>
      <c r="P27" s="13"/>
      <c r="Q27" s="13"/>
      <c r="R27" s="13"/>
      <c r="S27" s="13"/>
      <c r="T27" s="13"/>
      <c r="U27" s="13"/>
      <c r="V27" s="13"/>
      <c r="W27" s="11"/>
    </row>
    <row r="28" spans="1:23">
      <c r="A28" s="18">
        <v>33</v>
      </c>
      <c r="B28" s="56"/>
      <c r="C28" s="56"/>
      <c r="D28" s="8"/>
      <c r="E28" s="51"/>
      <c r="F28" s="52"/>
      <c r="G28" s="52"/>
      <c r="H28" s="10"/>
      <c r="I28" s="10"/>
      <c r="J28" s="10">
        <f t="shared" si="7"/>
        <v>0</v>
      </c>
      <c r="K28" s="10">
        <f t="shared" si="8"/>
        <v>0</v>
      </c>
      <c r="L28" s="12"/>
      <c r="M28" s="13"/>
      <c r="N28" s="13"/>
      <c r="O28" s="13"/>
      <c r="P28" s="13"/>
      <c r="Q28" s="13"/>
      <c r="R28" s="13"/>
      <c r="S28" s="13"/>
      <c r="T28" s="13"/>
      <c r="U28" s="13"/>
      <c r="V28" s="13"/>
      <c r="W28" s="11"/>
    </row>
    <row r="29" spans="1:23">
      <c r="A29" s="18">
        <v>34</v>
      </c>
      <c r="B29" s="56"/>
      <c r="C29" s="56"/>
      <c r="D29" s="8"/>
      <c r="E29" s="51"/>
      <c r="F29" s="52"/>
      <c r="G29" s="52"/>
      <c r="H29" s="10"/>
      <c r="I29" s="10"/>
      <c r="J29" s="10">
        <f t="shared" si="7"/>
        <v>0</v>
      </c>
      <c r="K29" s="10">
        <f t="shared" si="8"/>
        <v>0</v>
      </c>
      <c r="L29" s="12"/>
      <c r="M29" s="13"/>
      <c r="N29" s="13"/>
      <c r="O29" s="13"/>
      <c r="P29" s="13"/>
      <c r="Q29" s="13"/>
      <c r="R29" s="13"/>
      <c r="S29" s="13"/>
      <c r="T29" s="13"/>
      <c r="U29" s="13"/>
      <c r="V29" s="13"/>
      <c r="W29" s="11"/>
    </row>
    <row r="30" spans="1:23" ht="17.25" thickBot="1">
      <c r="A30" s="18">
        <v>35</v>
      </c>
      <c r="B30" s="59"/>
      <c r="C30" s="59"/>
      <c r="D30" s="8"/>
      <c r="E30" s="51"/>
      <c r="F30" s="53"/>
      <c r="G30" s="53"/>
      <c r="H30" s="22"/>
      <c r="I30" s="22"/>
      <c r="J30" s="10">
        <f t="shared" si="7"/>
        <v>0</v>
      </c>
      <c r="K30" s="10">
        <f t="shared" si="8"/>
        <v>0</v>
      </c>
      <c r="L30" s="25"/>
      <c r="M30" s="26"/>
      <c r="N30" s="26"/>
      <c r="O30" s="26"/>
      <c r="P30" s="26"/>
      <c r="Q30" s="26"/>
      <c r="R30" s="26"/>
      <c r="S30" s="26"/>
      <c r="T30" s="26"/>
      <c r="U30" s="26"/>
      <c r="V30" s="26"/>
      <c r="W30" s="24"/>
    </row>
    <row r="31" spans="1:23" s="1" customFormat="1" ht="18.75" thickBot="1">
      <c r="A31" s="95" t="s">
        <v>53</v>
      </c>
      <c r="B31" s="96"/>
      <c r="C31" s="96"/>
      <c r="D31" s="96"/>
      <c r="E31" s="96"/>
      <c r="F31" s="96"/>
      <c r="G31" s="96"/>
      <c r="H31" s="96"/>
      <c r="I31" s="97"/>
      <c r="J31" s="36">
        <f t="shared" ref="J31:W31" si="9">SUM(J21:J30)</f>
        <v>31090</v>
      </c>
      <c r="K31" s="36">
        <f t="shared" si="9"/>
        <v>36997.1</v>
      </c>
      <c r="L31" s="35">
        <f t="shared" si="9"/>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7">
        <f t="shared" si="9"/>
        <v>36997.1</v>
      </c>
    </row>
    <row r="32" spans="1:23" s="1" customFormat="1" ht="18.75" thickBot="1">
      <c r="A32" s="98" t="s">
        <v>47</v>
      </c>
      <c r="B32" s="99"/>
      <c r="C32" s="99"/>
      <c r="D32" s="99"/>
      <c r="E32" s="99"/>
      <c r="F32" s="99"/>
      <c r="G32" s="99"/>
      <c r="H32" s="99"/>
      <c r="I32" s="100"/>
      <c r="J32" s="38">
        <f>J19+J31</f>
        <v>136486</v>
      </c>
      <c r="K32" s="39">
        <f t="shared" ref="K32:V32" si="10">K19+K31</f>
        <v>147990.5</v>
      </c>
      <c r="L32" s="38">
        <f t="shared" si="10"/>
        <v>34233.5</v>
      </c>
      <c r="M32" s="39">
        <f t="shared" si="10"/>
        <v>6863.5</v>
      </c>
      <c r="N32" s="39">
        <f t="shared" si="10"/>
        <v>6989.64</v>
      </c>
      <c r="O32" s="39">
        <f t="shared" si="10"/>
        <v>6989.64</v>
      </c>
      <c r="P32" s="39">
        <f t="shared" si="10"/>
        <v>6989.64</v>
      </c>
      <c r="Q32" s="39">
        <f t="shared" si="10"/>
        <v>6989.64</v>
      </c>
      <c r="R32" s="39">
        <f t="shared" si="10"/>
        <v>6989.64</v>
      </c>
      <c r="S32" s="39">
        <f t="shared" si="10"/>
        <v>6989.64</v>
      </c>
      <c r="T32" s="39">
        <f t="shared" si="10"/>
        <v>6989.64</v>
      </c>
      <c r="U32" s="39">
        <f t="shared" si="10"/>
        <v>6989.64</v>
      </c>
      <c r="V32" s="39">
        <f t="shared" si="10"/>
        <v>6989.64</v>
      </c>
      <c r="W32" s="40">
        <f>W19+W31</f>
        <v>43986.74</v>
      </c>
    </row>
    <row r="33" spans="1:6" ht="17.25" thickBot="1"/>
    <row r="34" spans="1:6" ht="27" customHeight="1" thickBot="1">
      <c r="A34" s="88" t="s">
        <v>49</v>
      </c>
      <c r="B34" s="89"/>
      <c r="C34" s="89"/>
      <c r="D34" s="90"/>
      <c r="E34" s="30">
        <f>E35+E36</f>
        <v>148000</v>
      </c>
      <c r="F34" s="31" t="s">
        <v>50</v>
      </c>
    </row>
    <row r="35" spans="1:6" ht="38.25" customHeight="1">
      <c r="A35" s="105" t="s">
        <v>56</v>
      </c>
      <c r="B35" s="106"/>
      <c r="C35" s="106"/>
      <c r="D35" s="106"/>
      <c r="E35" s="41">
        <v>111000</v>
      </c>
      <c r="F35" s="42" t="s">
        <v>50</v>
      </c>
    </row>
    <row r="36" spans="1:6" ht="69.75" customHeight="1" thickBot="1">
      <c r="A36" s="86" t="s">
        <v>57</v>
      </c>
      <c r="B36" s="87"/>
      <c r="C36" s="87"/>
      <c r="D36" s="87"/>
      <c r="E36" s="43">
        <v>37000</v>
      </c>
      <c r="F36" s="44" t="s">
        <v>50</v>
      </c>
    </row>
  </sheetData>
  <mergeCells count="20">
    <mergeCell ref="A34:D34"/>
    <mergeCell ref="A35:D35"/>
    <mergeCell ref="A36:D36"/>
    <mergeCell ref="L1:W1"/>
    <mergeCell ref="A3:K3"/>
    <mergeCell ref="A19:I19"/>
    <mergeCell ref="A20:K20"/>
    <mergeCell ref="A31:I31"/>
    <mergeCell ref="A32:I32"/>
    <mergeCell ref="G1:G2"/>
    <mergeCell ref="H1:H2"/>
    <mergeCell ref="I1:I2"/>
    <mergeCell ref="J1:J2"/>
    <mergeCell ref="K1:K2"/>
    <mergeCell ref="A1:A2"/>
    <mergeCell ref="B1:B2"/>
    <mergeCell ref="C1:C2"/>
    <mergeCell ref="D1:D2"/>
    <mergeCell ref="E1:E2"/>
    <mergeCell ref="F1:F2"/>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'Cheltuieli Eligibile'!$D$63</xm:f>
          </x14:formula1>
          <xm:sqref>D9</xm:sqref>
        </x14:dataValidation>
        <x14:dataValidation type="list" allowBlank="1" showInputMessage="1" showErrorMessage="1">
          <x14:formula1>
            <xm:f>'Cheltuieli Eligibile'!$C$2:$C$24</xm:f>
          </x14:formula1>
          <xm:sqref>D10:D18 D21:D30 D4:D8</xm:sqref>
        </x14:dataValidation>
        <x14:dataValidation type="list" allowBlank="1" showInputMessage="1" showErrorMessage="1">
          <x14:formula1>
            <xm:f>'Cheltuieli Eligibile'!$B$40:$B$41</xm:f>
          </x14:formula1>
          <xm:sqref>E4:E18 E21:E30</xm:sqref>
        </x14:dataValidation>
      </x14:dataValidations>
    </ext>
  </extLst>
</worksheet>
</file>

<file path=xl/worksheets/sheet3.xml><?xml version="1.0" encoding="utf-8"?>
<worksheet xmlns="http://schemas.openxmlformats.org/spreadsheetml/2006/main" xmlns:r="http://schemas.openxmlformats.org/officeDocument/2006/relationships">
  <sheetPr>
    <pageSetUpPr fitToPage="1"/>
  </sheetPr>
  <dimension ref="A1:C64"/>
  <sheetViews>
    <sheetView workbookViewId="0">
      <selection sqref="A1:C1"/>
    </sheetView>
  </sheetViews>
  <sheetFormatPr defaultRowHeight="16.5"/>
  <cols>
    <col min="1" max="1" width="5.85546875" style="5" customWidth="1"/>
    <col min="2" max="2" width="70" style="5" customWidth="1"/>
    <col min="3" max="3" width="76" style="45" customWidth="1"/>
    <col min="4" max="4" width="8.85546875" style="5" customWidth="1"/>
    <col min="5" max="16384" width="9.140625" style="5"/>
  </cols>
  <sheetData>
    <row r="1" spans="1:3" ht="17.25" thickBot="1">
      <c r="A1" s="114" t="s">
        <v>60</v>
      </c>
      <c r="B1" s="115"/>
      <c r="C1" s="116"/>
    </row>
    <row r="2" spans="1:3">
      <c r="A2" s="117" t="s">
        <v>59</v>
      </c>
      <c r="B2" s="120" t="s">
        <v>0</v>
      </c>
      <c r="C2" s="49" t="s">
        <v>1</v>
      </c>
    </row>
    <row r="3" spans="1:3">
      <c r="A3" s="118"/>
      <c r="B3" s="121"/>
      <c r="C3" s="48" t="s">
        <v>21</v>
      </c>
    </row>
    <row r="4" spans="1:3" ht="33">
      <c r="A4" s="118"/>
      <c r="B4" s="121"/>
      <c r="C4" s="48" t="s">
        <v>2</v>
      </c>
    </row>
    <row r="5" spans="1:3">
      <c r="A5" s="118"/>
      <c r="B5" s="122" t="s">
        <v>3</v>
      </c>
      <c r="C5" s="48" t="s">
        <v>22</v>
      </c>
    </row>
    <row r="6" spans="1:3">
      <c r="A6" s="118"/>
      <c r="B6" s="122"/>
      <c r="C6" s="48" t="s">
        <v>23</v>
      </c>
    </row>
    <row r="7" spans="1:3" ht="66">
      <c r="A7" s="118"/>
      <c r="B7" s="122"/>
      <c r="C7" s="48" t="s">
        <v>24</v>
      </c>
    </row>
    <row r="8" spans="1:3">
      <c r="A8" s="118"/>
      <c r="B8" s="122"/>
      <c r="C8" s="48" t="s">
        <v>25</v>
      </c>
    </row>
    <row r="9" spans="1:3" ht="49.5">
      <c r="A9" s="118"/>
      <c r="B9" s="50" t="s">
        <v>4</v>
      </c>
      <c r="C9" s="48" t="s">
        <v>4</v>
      </c>
    </row>
    <row r="10" spans="1:3" ht="66">
      <c r="A10" s="118"/>
      <c r="B10" s="50" t="s">
        <v>5</v>
      </c>
      <c r="C10" s="48" t="s">
        <v>5</v>
      </c>
    </row>
    <row r="11" spans="1:3" ht="49.5">
      <c r="A11" s="118"/>
      <c r="B11" s="50" t="s">
        <v>6</v>
      </c>
      <c r="C11" s="48" t="s">
        <v>6</v>
      </c>
    </row>
    <row r="12" spans="1:3" ht="66">
      <c r="A12" s="118"/>
      <c r="B12" s="50" t="s">
        <v>7</v>
      </c>
      <c r="C12" s="48" t="s">
        <v>7</v>
      </c>
    </row>
    <row r="13" spans="1:3">
      <c r="A13" s="118"/>
      <c r="B13" s="50" t="s">
        <v>8</v>
      </c>
      <c r="C13" s="48" t="s">
        <v>8</v>
      </c>
    </row>
    <row r="14" spans="1:3" ht="33">
      <c r="A14" s="118"/>
      <c r="B14" s="50" t="s">
        <v>9</v>
      </c>
      <c r="C14" s="48" t="s">
        <v>9</v>
      </c>
    </row>
    <row r="15" spans="1:3" ht="33">
      <c r="A15" s="118"/>
      <c r="B15" s="50" t="s">
        <v>19</v>
      </c>
      <c r="C15" s="48" t="s">
        <v>19</v>
      </c>
    </row>
    <row r="16" spans="1:3">
      <c r="A16" s="118"/>
      <c r="B16" s="50" t="s">
        <v>10</v>
      </c>
      <c r="C16" s="48" t="s">
        <v>10</v>
      </c>
    </row>
    <row r="17" spans="1:3">
      <c r="A17" s="118"/>
      <c r="B17" s="50" t="s">
        <v>11</v>
      </c>
      <c r="C17" s="48" t="s">
        <v>11</v>
      </c>
    </row>
    <row r="18" spans="1:3" ht="33">
      <c r="A18" s="118"/>
      <c r="B18" s="50" t="s">
        <v>12</v>
      </c>
      <c r="C18" s="48" t="s">
        <v>12</v>
      </c>
    </row>
    <row r="19" spans="1:3" ht="33">
      <c r="A19" s="118"/>
      <c r="B19" s="50" t="s">
        <v>13</v>
      </c>
      <c r="C19" s="48" t="s">
        <v>13</v>
      </c>
    </row>
    <row r="20" spans="1:3" ht="33">
      <c r="A20" s="118"/>
      <c r="B20" s="50" t="s">
        <v>14</v>
      </c>
      <c r="C20" s="48" t="s">
        <v>14</v>
      </c>
    </row>
    <row r="21" spans="1:3">
      <c r="A21" s="118"/>
      <c r="B21" s="122" t="s">
        <v>15</v>
      </c>
      <c r="C21" s="48" t="s">
        <v>16</v>
      </c>
    </row>
    <row r="22" spans="1:3">
      <c r="A22" s="118"/>
      <c r="B22" s="122"/>
      <c r="C22" s="48" t="s">
        <v>17</v>
      </c>
    </row>
    <row r="23" spans="1:3" ht="33">
      <c r="A23" s="118"/>
      <c r="B23" s="122"/>
      <c r="C23" s="48" t="s">
        <v>18</v>
      </c>
    </row>
    <row r="24" spans="1:3" ht="33.75" thickBot="1">
      <c r="A24" s="119"/>
      <c r="B24" s="123"/>
      <c r="C24" s="66" t="s">
        <v>20</v>
      </c>
    </row>
    <row r="25" spans="1:3" ht="16.5" customHeight="1">
      <c r="A25" s="46"/>
    </row>
    <row r="26" spans="1:3">
      <c r="A26" s="46"/>
      <c r="B26" s="67" t="s">
        <v>83</v>
      </c>
    </row>
    <row r="27" spans="1:3">
      <c r="A27" s="45"/>
      <c r="B27" s="68" t="s">
        <v>84</v>
      </c>
    </row>
    <row r="28" spans="1:3">
      <c r="A28" s="45"/>
      <c r="B28" t="s">
        <v>85</v>
      </c>
    </row>
    <row r="29" spans="1:3">
      <c r="B29" t="s">
        <v>86</v>
      </c>
    </row>
    <row r="30" spans="1:3">
      <c r="B30"/>
    </row>
    <row r="31" spans="1:3">
      <c r="B31" s="68" t="s">
        <v>87</v>
      </c>
    </row>
    <row r="32" spans="1:3">
      <c r="B32" t="s">
        <v>88</v>
      </c>
    </row>
    <row r="33" spans="2:2">
      <c r="B33" t="s">
        <v>89</v>
      </c>
    </row>
    <row r="34" spans="2:2">
      <c r="B34" t="s">
        <v>90</v>
      </c>
    </row>
    <row r="35" spans="2:2">
      <c r="B35" t="s">
        <v>91</v>
      </c>
    </row>
    <row r="36" spans="2:2">
      <c r="B36" t="s">
        <v>92</v>
      </c>
    </row>
    <row r="37" spans="2:2">
      <c r="B37" t="s">
        <v>93</v>
      </c>
    </row>
    <row r="38" spans="2:2" ht="16.5" customHeight="1">
      <c r="B38"/>
    </row>
    <row r="40" spans="2:2">
      <c r="B40" s="5" t="s">
        <v>111</v>
      </c>
    </row>
    <row r="41" spans="2:2">
      <c r="B41" s="5" t="s">
        <v>112</v>
      </c>
    </row>
    <row r="64" ht="102.75" customHeight="1"/>
  </sheetData>
  <mergeCells count="5">
    <mergeCell ref="A1:C1"/>
    <mergeCell ref="A2:A24"/>
    <mergeCell ref="B2:B4"/>
    <mergeCell ref="B5:B8"/>
    <mergeCell ref="B21:B24"/>
  </mergeCells>
  <pageMargins left="0.43307086614173229" right="0.23622047244094488" top="0.59055118110236215" bottom="0.19685039370078741" header="0.31496062992125984" footer="0.31496062992125984"/>
  <pageSetup paperSize="9" scale="65" fitToHeight="0" orientation="portrait" r:id="rId1"/>
</worksheet>
</file>

<file path=xl/worksheets/sheet4.xml><?xml version="1.0" encoding="utf-8"?>
<worksheet xmlns="http://schemas.openxmlformats.org/spreadsheetml/2006/main" xmlns:r="http://schemas.openxmlformats.org/officeDocument/2006/relationships">
  <dimension ref="A1:D28"/>
  <sheetViews>
    <sheetView workbookViewId="0">
      <selection activeCell="G9" sqref="G9"/>
    </sheetView>
  </sheetViews>
  <sheetFormatPr defaultRowHeight="15.75"/>
  <cols>
    <col min="1" max="1" width="47.7109375" style="69" customWidth="1"/>
    <col min="2" max="2" width="9" style="69" bestFit="1" customWidth="1"/>
    <col min="3" max="3" width="8.5703125" style="69" bestFit="1" customWidth="1"/>
    <col min="4" max="4" width="8.42578125" style="69" bestFit="1" customWidth="1"/>
    <col min="5" max="16384" width="9.140625" style="69"/>
  </cols>
  <sheetData>
    <row r="1" spans="1:4" ht="15.75" customHeight="1">
      <c r="A1" s="125" t="s">
        <v>94</v>
      </c>
      <c r="B1" s="125"/>
      <c r="C1" s="125"/>
      <c r="D1" s="125"/>
    </row>
    <row r="2" spans="1:4">
      <c r="A2" s="70"/>
    </row>
    <row r="3" spans="1:4" ht="15.75" customHeight="1">
      <c r="A3" s="126" t="s">
        <v>95</v>
      </c>
      <c r="B3" s="126"/>
      <c r="C3" s="126"/>
      <c r="D3" s="126"/>
    </row>
    <row r="4" spans="1:4">
      <c r="A4" s="70" t="s">
        <v>96</v>
      </c>
    </row>
    <row r="5" spans="1:4" ht="31.5">
      <c r="A5" s="71" t="s">
        <v>97</v>
      </c>
      <c r="B5" s="72" t="s">
        <v>98</v>
      </c>
      <c r="C5" s="72" t="s">
        <v>99</v>
      </c>
      <c r="D5" s="72" t="s">
        <v>100</v>
      </c>
    </row>
    <row r="6" spans="1:4" s="75" customFormat="1">
      <c r="A6" s="73" t="s">
        <v>101</v>
      </c>
      <c r="B6" s="74">
        <v>49</v>
      </c>
      <c r="C6" s="74">
        <v>56</v>
      </c>
      <c r="D6" s="74">
        <v>63</v>
      </c>
    </row>
    <row r="7" spans="1:4" s="78" customFormat="1">
      <c r="A7" s="76" t="s">
        <v>102</v>
      </c>
      <c r="B7" s="77">
        <v>36</v>
      </c>
      <c r="C7" s="77">
        <v>42</v>
      </c>
      <c r="D7" s="77">
        <v>47</v>
      </c>
    </row>
    <row r="8" spans="1:4" s="78" customFormat="1">
      <c r="A8" s="76" t="s">
        <v>103</v>
      </c>
      <c r="B8" s="77">
        <f>B6+B7</f>
        <v>85</v>
      </c>
      <c r="C8" s="77">
        <f>C6+C7</f>
        <v>98</v>
      </c>
      <c r="D8" s="77">
        <f>D6+D7</f>
        <v>110</v>
      </c>
    </row>
    <row r="9" spans="1:4">
      <c r="A9" s="79"/>
      <c r="B9" s="80"/>
      <c r="C9" s="80"/>
      <c r="D9" s="80"/>
    </row>
    <row r="10" spans="1:4" ht="30.75" customHeight="1">
      <c r="A10" s="126" t="s">
        <v>104</v>
      </c>
      <c r="B10" s="126"/>
      <c r="C10" s="126"/>
      <c r="D10" s="126"/>
    </row>
    <row r="11" spans="1:4" ht="29.25" customHeight="1">
      <c r="A11" s="124" t="s">
        <v>105</v>
      </c>
      <c r="B11" s="124"/>
      <c r="C11" s="124"/>
      <c r="D11" s="124"/>
    </row>
    <row r="12" spans="1:4" ht="31.5">
      <c r="A12" s="71" t="s">
        <v>97</v>
      </c>
      <c r="B12" s="72" t="s">
        <v>98</v>
      </c>
      <c r="C12" s="72" t="s">
        <v>99</v>
      </c>
      <c r="D12" s="72" t="s">
        <v>100</v>
      </c>
    </row>
    <row r="13" spans="1:4">
      <c r="A13" s="73" t="s">
        <v>101</v>
      </c>
      <c r="B13" s="74">
        <v>42</v>
      </c>
      <c r="C13" s="74">
        <v>49</v>
      </c>
      <c r="D13" s="74">
        <v>56</v>
      </c>
    </row>
    <row r="14" spans="1:4" s="78" customFormat="1">
      <c r="A14" s="76" t="s">
        <v>102</v>
      </c>
      <c r="B14" s="77">
        <v>31</v>
      </c>
      <c r="C14" s="77">
        <v>36</v>
      </c>
      <c r="D14" s="77">
        <v>42</v>
      </c>
    </row>
    <row r="15" spans="1:4" s="78" customFormat="1">
      <c r="A15" s="76" t="s">
        <v>103</v>
      </c>
      <c r="B15" s="77">
        <f>B13+B14</f>
        <v>73</v>
      </c>
      <c r="C15" s="77">
        <f>C13+C14</f>
        <v>85</v>
      </c>
      <c r="D15" s="77">
        <f>D13+D14</f>
        <v>98</v>
      </c>
    </row>
    <row r="16" spans="1:4">
      <c r="A16" s="79"/>
      <c r="B16" s="80"/>
      <c r="C16" s="80"/>
      <c r="D16" s="80"/>
    </row>
    <row r="17" spans="1:4" ht="15.75" customHeight="1">
      <c r="A17" s="126" t="s">
        <v>106</v>
      </c>
      <c r="B17" s="126"/>
      <c r="C17" s="126"/>
      <c r="D17" s="126"/>
    </row>
    <row r="18" spans="1:4" ht="45.75" customHeight="1">
      <c r="A18" s="124" t="s">
        <v>107</v>
      </c>
      <c r="B18" s="124"/>
      <c r="C18" s="124"/>
      <c r="D18" s="124"/>
    </row>
    <row r="19" spans="1:4" ht="31.5">
      <c r="A19" s="71" t="s">
        <v>97</v>
      </c>
      <c r="B19" s="72" t="s">
        <v>98</v>
      </c>
      <c r="C19" s="72" t="s">
        <v>99</v>
      </c>
      <c r="D19" s="72" t="s">
        <v>100</v>
      </c>
    </row>
    <row r="20" spans="1:4">
      <c r="A20" s="73" t="s">
        <v>101</v>
      </c>
      <c r="B20" s="74">
        <v>35</v>
      </c>
      <c r="C20" s="74">
        <v>42</v>
      </c>
      <c r="D20" s="74">
        <v>49</v>
      </c>
    </row>
    <row r="21" spans="1:4" s="78" customFormat="1">
      <c r="A21" s="76" t="s">
        <v>102</v>
      </c>
      <c r="B21" s="77">
        <v>26</v>
      </c>
      <c r="C21" s="77">
        <v>31</v>
      </c>
      <c r="D21" s="77">
        <v>36</v>
      </c>
    </row>
    <row r="22" spans="1:4">
      <c r="A22" s="76" t="s">
        <v>103</v>
      </c>
      <c r="B22" s="77">
        <f>B20+B21</f>
        <v>61</v>
      </c>
      <c r="C22" s="77">
        <f>C20+C21</f>
        <v>73</v>
      </c>
      <c r="D22" s="77">
        <f>D20+D21</f>
        <v>85</v>
      </c>
    </row>
    <row r="23" spans="1:4">
      <c r="A23" s="70"/>
    </row>
    <row r="24" spans="1:4" ht="45.75" customHeight="1">
      <c r="A24" s="124" t="s">
        <v>108</v>
      </c>
      <c r="B24" s="124"/>
      <c r="C24" s="124"/>
      <c r="D24" s="124"/>
    </row>
    <row r="25" spans="1:4" ht="31.5">
      <c r="A25" s="71" t="s">
        <v>97</v>
      </c>
      <c r="B25" s="72" t="s">
        <v>109</v>
      </c>
      <c r="C25" s="81" t="s">
        <v>110</v>
      </c>
    </row>
    <row r="26" spans="1:4">
      <c r="A26" s="73" t="s">
        <v>101</v>
      </c>
      <c r="B26" s="74">
        <v>18</v>
      </c>
      <c r="C26" s="74">
        <v>25</v>
      </c>
      <c r="D26" s="82"/>
    </row>
    <row r="27" spans="1:4" s="78" customFormat="1">
      <c r="A27" s="76" t="s">
        <v>102</v>
      </c>
      <c r="B27" s="77">
        <v>13</v>
      </c>
      <c r="C27" s="77">
        <v>18</v>
      </c>
    </row>
    <row r="28" spans="1:4">
      <c r="A28" s="76" t="s">
        <v>103</v>
      </c>
      <c r="B28" s="77">
        <f>B26+B27</f>
        <v>31</v>
      </c>
      <c r="C28" s="77">
        <f>C26+C27</f>
        <v>43</v>
      </c>
      <c r="D28" s="80"/>
    </row>
  </sheetData>
  <mergeCells count="7">
    <mergeCell ref="A24:D24"/>
    <mergeCell ref="A1:D1"/>
    <mergeCell ref="A3:D3"/>
    <mergeCell ref="A10:D10"/>
    <mergeCell ref="A11:D11"/>
    <mergeCell ref="A17:D17"/>
    <mergeCell ref="A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4</vt:i4>
      </vt:variant>
    </vt:vector>
  </HeadingPairs>
  <TitlesOfParts>
    <vt:vector size="4" baseType="lpstr">
      <vt:lpstr>Buget Plan de afaceri_106932</vt:lpstr>
      <vt:lpstr>Model - Buget Plan de afaceri</vt:lpstr>
      <vt:lpstr>Cheltuieli Eligibile</vt:lpstr>
      <vt:lpstr>Plafon Salarii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user</cp:lastModifiedBy>
  <cp:lastPrinted>2019-01-27T10:31:55Z</cp:lastPrinted>
  <dcterms:created xsi:type="dcterms:W3CDTF">2018-04-26T16:04:39Z</dcterms:created>
  <dcterms:modified xsi:type="dcterms:W3CDTF">2019-01-27T10:34:20Z</dcterms:modified>
</cp:coreProperties>
</file>