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4000" windowHeight="9735"/>
  </bookViews>
  <sheets>
    <sheet name="Buget Plan de afaceri_106932" sheetId="2" r:id="rId1"/>
    <sheet name="Cheltuieli Eligibile" sheetId="3" r:id="rId2"/>
  </sheets>
  <calcPr calcId="152511"/>
</workbook>
</file>

<file path=xl/calcChain.xml><?xml version="1.0" encoding="utf-8"?>
<calcChain xmlns="http://schemas.openxmlformats.org/spreadsheetml/2006/main">
  <c r="I10" i="2" l="1"/>
  <c r="K10" i="2" s="1"/>
  <c r="J10" i="2"/>
  <c r="N10" i="2"/>
  <c r="O10" i="2"/>
  <c r="R10" i="2"/>
  <c r="S10" i="2"/>
  <c r="V10" i="2"/>
  <c r="W10" i="2"/>
  <c r="I11" i="2"/>
  <c r="M11" i="2" s="1"/>
  <c r="J11" i="2"/>
  <c r="K11" i="2"/>
  <c r="N11" i="2"/>
  <c r="O11" i="2"/>
  <c r="P11" i="2"/>
  <c r="R11" i="2"/>
  <c r="S11" i="2"/>
  <c r="T11" i="2"/>
  <c r="V11" i="2"/>
  <c r="W11" i="2"/>
  <c r="X11" i="2"/>
  <c r="U10" i="2" l="1"/>
  <c r="Q10" i="2"/>
  <c r="M10" i="2"/>
  <c r="U11" i="2"/>
  <c r="Q11" i="2"/>
  <c r="X10" i="2"/>
  <c r="T10" i="2"/>
  <c r="P10" i="2"/>
  <c r="J20" i="2"/>
  <c r="I20" i="2"/>
  <c r="K20" i="2" s="1"/>
  <c r="I13" i="2" l="1"/>
  <c r="K13" i="2" s="1"/>
  <c r="M13" i="2" s="1"/>
  <c r="N9" i="2" l="1"/>
  <c r="O9" i="2"/>
  <c r="P9" i="2"/>
  <c r="Q9" i="2"/>
  <c r="R9" i="2"/>
  <c r="S9" i="2"/>
  <c r="T9" i="2"/>
  <c r="U9" i="2"/>
  <c r="V9" i="2"/>
  <c r="W9" i="2"/>
  <c r="X9" i="2"/>
  <c r="M9" i="2"/>
  <c r="N5" i="2"/>
  <c r="O5" i="2"/>
  <c r="P5" i="2"/>
  <c r="Q5" i="2"/>
  <c r="R5" i="2"/>
  <c r="S5" i="2"/>
  <c r="T5" i="2"/>
  <c r="U5" i="2"/>
  <c r="V5" i="2"/>
  <c r="W5" i="2"/>
  <c r="X5" i="2"/>
  <c r="N6" i="2"/>
  <c r="O6" i="2"/>
  <c r="P6" i="2"/>
  <c r="Q6" i="2"/>
  <c r="R6" i="2"/>
  <c r="S6" i="2"/>
  <c r="T6" i="2"/>
  <c r="U6" i="2"/>
  <c r="V6" i="2"/>
  <c r="W6" i="2"/>
  <c r="X6" i="2"/>
  <c r="N7" i="2"/>
  <c r="O7" i="2"/>
  <c r="P7" i="2"/>
  <c r="Q7" i="2"/>
  <c r="R7" i="2"/>
  <c r="S7" i="2"/>
  <c r="T7" i="2"/>
  <c r="U7" i="2"/>
  <c r="V7" i="2"/>
  <c r="W7" i="2"/>
  <c r="X7" i="2"/>
  <c r="M5" i="2"/>
  <c r="M6" i="2"/>
  <c r="M7" i="2"/>
  <c r="N4" i="2"/>
  <c r="O4" i="2"/>
  <c r="P4" i="2"/>
  <c r="Q4" i="2"/>
  <c r="R4" i="2"/>
  <c r="S4" i="2"/>
  <c r="T4" i="2"/>
  <c r="U4" i="2"/>
  <c r="V4" i="2"/>
  <c r="W4" i="2"/>
  <c r="X4" i="2"/>
  <c r="M4" i="2"/>
  <c r="X20" i="2" l="1"/>
  <c r="I19" i="2"/>
  <c r="K19" i="2" s="1"/>
  <c r="X19" i="2" s="1"/>
  <c r="J12" i="2"/>
  <c r="I12" i="2"/>
  <c r="K9" i="2"/>
  <c r="I8" i="2"/>
  <c r="K8" i="2" s="1"/>
  <c r="M8" i="2" s="1"/>
  <c r="K22" i="2"/>
  <c r="K23" i="2"/>
  <c r="K24" i="2"/>
  <c r="K25" i="2"/>
  <c r="K26" i="2"/>
  <c r="K27" i="2"/>
  <c r="K5" i="2"/>
  <c r="K6" i="2"/>
  <c r="K7" i="2"/>
  <c r="K14" i="2"/>
  <c r="K15" i="2"/>
  <c r="K16" i="2"/>
  <c r="J22" i="2"/>
  <c r="J23" i="2"/>
  <c r="J24" i="2"/>
  <c r="J25" i="2"/>
  <c r="J26" i="2"/>
  <c r="J27" i="2"/>
  <c r="J19" i="2"/>
  <c r="J5" i="2"/>
  <c r="J6" i="2"/>
  <c r="J7" i="2"/>
  <c r="J8" i="2"/>
  <c r="J9" i="2"/>
  <c r="J13" i="2"/>
  <c r="J14" i="2"/>
  <c r="J15" i="2"/>
  <c r="J16" i="2"/>
  <c r="K4" i="2"/>
  <c r="J4" i="2"/>
  <c r="E31" i="2"/>
  <c r="W28" i="2"/>
  <c r="V28" i="2"/>
  <c r="U28" i="2"/>
  <c r="T28" i="2"/>
  <c r="S28" i="2"/>
  <c r="R28" i="2"/>
  <c r="Q28" i="2"/>
  <c r="P28" i="2"/>
  <c r="O28" i="2"/>
  <c r="N28" i="2"/>
  <c r="M28" i="2"/>
  <c r="L28" i="2"/>
  <c r="K12" i="2" l="1"/>
  <c r="O12" i="2"/>
  <c r="S12" i="2"/>
  <c r="W12" i="2"/>
  <c r="M12" i="2"/>
  <c r="N12" i="2"/>
  <c r="V12" i="2"/>
  <c r="P12" i="2"/>
  <c r="T12" i="2"/>
  <c r="X12" i="2"/>
  <c r="Q12" i="2"/>
  <c r="U12" i="2"/>
  <c r="R12" i="2"/>
  <c r="X28" i="2"/>
  <c r="J28" i="2"/>
  <c r="K28" i="2"/>
  <c r="J17" i="2"/>
  <c r="N17" i="2" l="1"/>
  <c r="N29" i="2" s="1"/>
  <c r="M17" i="2"/>
  <c r="M29" i="2" s="1"/>
  <c r="Q17" i="2"/>
  <c r="Q29" i="2" s="1"/>
  <c r="W17" i="2"/>
  <c r="W29" i="2" s="1"/>
  <c r="R17" i="2"/>
  <c r="R29" i="2" s="1"/>
  <c r="T17" i="2"/>
  <c r="T29" i="2" s="1"/>
  <c r="O17" i="2"/>
  <c r="O29" i="2" s="1"/>
  <c r="U17" i="2"/>
  <c r="U29" i="2" s="1"/>
  <c r="P17" i="2"/>
  <c r="P29" i="2" s="1"/>
  <c r="V17" i="2"/>
  <c r="V29" i="2" s="1"/>
  <c r="X17" i="2"/>
  <c r="X29" i="2" s="1"/>
  <c r="S17" i="2"/>
  <c r="S29" i="2" s="1"/>
  <c r="J29" i="2"/>
  <c r="K17" i="2"/>
  <c r="K29" i="2" s="1"/>
  <c r="L17" i="2"/>
  <c r="L29" i="2" s="1"/>
</calcChain>
</file>

<file path=xl/sharedStrings.xml><?xml version="1.0" encoding="utf-8"?>
<sst xmlns="http://schemas.openxmlformats.org/spreadsheetml/2006/main" count="202" uniqueCount="132">
  <si>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</si>
  <si>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</si>
  <si>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</si>
  <si>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</si>
  <si>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</si>
  <si>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</si>
  <si>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</si>
  <si>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</si>
  <si>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</si>
  <si>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</si>
  <si>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</si>
  <si>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</si>
  <si>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</si>
  <si>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</si>
  <si>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</si>
  <si>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</si>
  <si>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</si>
  <si>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</si>
  <si>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</si>
  <si>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</si>
  <si>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</si>
  <si>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16. Salarii aferente experților suport pentru activitatea managerului de proiect</t>
  </si>
  <si>
    <t>16.1. Salarii aferente personalului administrativ și auxiliar</t>
  </si>
  <si>
    <t>16.2. Contribuții sociale aferente cheltuielilor salariale şi cheltuielilor asimilate acestora (contribuții angajați şi angajatori)</t>
  </si>
  <si>
    <t>17. Chirie sediu administrativ al proiectului</t>
  </si>
  <si>
    <t>18. Plata serviciilor pentru medicina muncii, prevenirea şi stingerea incendiilor, sănătatea şi securitatea în muncă pentru personalul propriu</t>
  </si>
  <si>
    <t>19 Utilități:</t>
  </si>
  <si>
    <t>20. Servicii de administrare a clădirilor:</t>
  </si>
  <si>
    <t>21. Servicii de întreținere şi reparare echipamente şi mijloace de transport:</t>
  </si>
  <si>
    <t>22. Amortizare active</t>
  </si>
  <si>
    <t>23. Conectare la rețele informatice</t>
  </si>
  <si>
    <t>24. Arhivare documente</t>
  </si>
  <si>
    <t>25. Cheltuieli aferente procedurilor de achiziție</t>
  </si>
  <si>
    <t>26. Multiplicare, cu excepția materialelor de informare şi publicitate</t>
  </si>
  <si>
    <t>27. Cheltuieli aferente garanțiilor oferite de bănci sau alte instituții financiare</t>
  </si>
  <si>
    <t>28. Taxe notariale</t>
  </si>
  <si>
    <t>29. Abonamente la publicații de specialitate</t>
  </si>
  <si>
    <t>30. Cheltuieli financiare şi juridice (notariale):</t>
  </si>
  <si>
    <t>30.1. prime de asigurare bunuri (mobile şi imobile)</t>
  </si>
  <si>
    <t>30.2. asigurarea medicală pentru călătoriile în străinătate</t>
  </si>
  <si>
    <t>30.3. prime de asigurare obligatorie auto (excluzând asigurarea CASCO)</t>
  </si>
  <si>
    <t>30.4. cheltuieli aferente deschiderii, gestionării şi operării contului/ conturilor bancare al/ ale proiectului</t>
  </si>
  <si>
    <t>31. Materiale consumabile:</t>
  </si>
  <si>
    <t>32. producția materialelor publicitare şi de informare</t>
  </si>
  <si>
    <t>33. tipărirea/multiplicarea materialelor publicitare şi de informare</t>
  </si>
  <si>
    <t>34. difuzarea materialelor publicitare şi de informare</t>
  </si>
  <si>
    <t>35. dezvoltare/ adaptare pagini web</t>
  </si>
  <si>
    <t>36. închirierea de spațiu publicitar</t>
  </si>
  <si>
    <t>37. alte activități de informare şi publicitate</t>
  </si>
  <si>
    <t>31.1. cheltuieli cu materialele auxiliare</t>
  </si>
  <si>
    <t>31.2. cheltuieli cu materialele pentru ambalat</t>
  </si>
  <si>
    <t>31.3. cheltuieli cu alte materiale consumabile</t>
  </si>
  <si>
    <t>21.1. întreținere echipamente</t>
  </si>
  <si>
    <t>21.2. reparații echipamente</t>
  </si>
  <si>
    <t>21.3. întreținere mijloace de transport</t>
  </si>
  <si>
    <t>21.4. reparații mijloace de transport</t>
  </si>
  <si>
    <t>20.1. întreținerea curentă</t>
  </si>
  <si>
    <t>20.2. asigurarea securității clădirilor</t>
  </si>
  <si>
    <t>20.3. salubrizare şi igienizare</t>
  </si>
  <si>
    <t>19.1. apă şi canalizare</t>
  </si>
  <si>
    <t>19.2. servicii de salubrizare</t>
  </si>
  <si>
    <t>19.3. energie electrică</t>
  </si>
  <si>
    <t>19.4. energie termică şi/sau gaze naturale</t>
  </si>
  <si>
    <t>19.5. telefoane, fax, internet, acces la baze de date</t>
  </si>
  <si>
    <t>19.6. servicii poștale şi/sau servicii curierat</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</si>
  <si>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</si>
  <si>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</si>
  <si>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</si>
  <si>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</si>
  <si>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</si>
  <si>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</si>
  <si>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</si>
  <si>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Directa</t>
  </si>
  <si>
    <t>Cost Unitar fara TVA</t>
  </si>
  <si>
    <t>Cantitate</t>
  </si>
  <si>
    <t>Unitate de masura</t>
  </si>
  <si>
    <t>Tip Cheltuiala</t>
  </si>
  <si>
    <t>TVA</t>
  </si>
  <si>
    <t>Total fara TVA</t>
  </si>
  <si>
    <t>Total cu TVA</t>
  </si>
  <si>
    <t>Contributie Proprie</t>
  </si>
  <si>
    <t>L1</t>
  </si>
  <si>
    <t>L2</t>
  </si>
  <si>
    <t>L3</t>
  </si>
  <si>
    <t>L4</t>
  </si>
  <si>
    <t>L5</t>
  </si>
  <si>
    <t>L6</t>
  </si>
  <si>
    <t>L7</t>
  </si>
  <si>
    <t>L8</t>
  </si>
  <si>
    <t>L9</t>
  </si>
  <si>
    <t>L10</t>
  </si>
  <si>
    <t>L11</t>
  </si>
  <si>
    <t>L12</t>
  </si>
  <si>
    <t>Buget Total Plan de Afaceri</t>
  </si>
  <si>
    <t>Indirecta</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</si>
  <si>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</si>
  <si>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</si>
  <si>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</si>
  <si>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</si>
  <si>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</si>
  <si>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</si>
  <si>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</si>
  <si>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</si>
  <si>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</si>
  <si>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</si>
  <si>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</si>
  <si>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r>
      <rPr>
        <b/>
        <sz val="11"/>
        <rFont val="Trebuchet MS"/>
        <family val="2"/>
        <charset val="238"/>
      </rPr>
      <t xml:space="preserve">NOTA! </t>
    </r>
    <r>
      <rPr>
        <sz val="11"/>
        <rFont val="Trebuchet MS"/>
        <family val="2"/>
        <charset val="238"/>
      </rPr>
      <t>Cheltuielile indirecte vor fi decontate ca finanțare forfetară de maximum 15% din costurile directe cu personalul care nu face obiectul subcontractării, prin aplicarea articolului 68 alineatul (1) litera (b) din REGULAMENTUL (UE) NR. 1303/2013 AL PARLAMENTULUI EUROPEAN ȘI AL CONSILIULUI din 17 decembrie 2013 de stabilire a unor dispoziții comune privind Fondul european de dezvoltare regională, Fondul social european, Fondul de coeziune, Fondul european agricol pentru dezvoltare rurală și Fondul european pentru pescuit și afaceri maritime, precum și de stabilire a unor dispoziții generale privind Fondul european de dezvoltare regională, Fondul social european, Fondul de coeziune și Fondul european pentru pescuit și afaceri maritime și de abrogare a Regulamentului (CE) nr. 1083/2006 al Consiliului</t>
    </r>
  </si>
  <si>
    <t>CHELTUIELI DIRECTE</t>
  </si>
  <si>
    <t>CHELTUIELI INDIRECTE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</si>
  <si>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</si>
  <si>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</si>
  <si>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</si>
  <si>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</si>
  <si>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</si>
  <si>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</si>
  <si>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</si>
  <si>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</si>
  <si>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</si>
  <si>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</si>
  <si>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Chirie sediu implementare activitati</t>
  </si>
  <si>
    <t>Durata 12 luni</t>
  </si>
  <si>
    <t>38. Cheltuieli indirecte</t>
  </si>
  <si>
    <t>Utlitati</t>
  </si>
  <si>
    <t>Electricitate 12 luni</t>
  </si>
  <si>
    <t>Servicii contabilitate</t>
  </si>
  <si>
    <t>Contract 12 luni</t>
  </si>
  <si>
    <t>Caldura 12 luni</t>
  </si>
  <si>
    <t>Durata 1 luna</t>
  </si>
  <si>
    <t>Servicii Dezvoltare/ adaptare pagina web</t>
  </si>
  <si>
    <t>indirecta</t>
  </si>
  <si>
    <t>Pagina web</t>
  </si>
  <si>
    <t>Consultanta Vanzari-Marketing, Financiara si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</si>
</sst>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30">
    <xf numFmtId="0" fontId="0" fillId="0" borderId="0" xfId="0"/>
    <xf numFmtId="0" fontId="3" fillId="0" borderId="0" xfId="0" applyFont="1"/>
    <xf numFmtId="0" fontId="4" fillId="0" borderId="0" xfId="0" applyFont="1"/>
    <xf numFmtId="0" fontId="4" fillId="0" borderId="19" xfId="0" applyFont="1" applyBorder="1" applyAlignment="1">
      <alignment horizontal="center" vertical="center"/>
    </xf>
    <xf numFmtId="0" fontId="4" fillId="0" borderId="14" xfId="0" applyFont="1" applyBorder="1"/>
    <xf numFmtId="0" fontId="4" fillId="0" borderId="8" xfId="0" applyFont="1" applyBorder="1" applyAlignment="1">
      <alignment wrapText="1"/>
    </xf>
    <xf numFmtId="4" fontId="5" fillId="0" borderId="8" xfId="0" applyNumberFormat="1" applyFont="1" applyFill="1" applyBorder="1" applyAlignment="1">
      <alignment horizontal="right" vertical="center" wrapText="1"/>
    </xf>
    <xf numFmtId="4" fontId="5" fillId="0" borderId="7" xfId="0" applyNumberFormat="1" applyFont="1" applyFill="1" applyBorder="1" applyAlignment="1">
      <alignment horizontal="right" vertical="center" wrapText="1"/>
    </xf>
    <xf numFmtId="0" fontId="4" fillId="0" borderId="20" xfId="0" applyFont="1" applyBorder="1"/>
    <xf numFmtId="0" fontId="4" fillId="0" borderId="19" xfId="0" applyFont="1" applyBorder="1"/>
    <xf numFmtId="0" fontId="4" fillId="0" borderId="7" xfId="0" applyFont="1" applyBorder="1"/>
    <xf numFmtId="0" fontId="4" fillId="2" borderId="29" xfId="0" applyFont="1" applyFill="1" applyBorder="1"/>
    <xf numFmtId="0" fontId="4" fillId="2" borderId="33" xfId="0" applyFont="1" applyFill="1" applyBorder="1"/>
    <xf numFmtId="0" fontId="4" fillId="2" borderId="34" xfId="0" applyFont="1" applyFill="1" applyBorder="1"/>
    <xf numFmtId="0" fontId="4" fillId="0" borderId="7" xfId="0" applyFont="1" applyBorder="1" applyAlignment="1">
      <alignment wrapText="1"/>
    </xf>
    <xf numFmtId="0" fontId="4" fillId="0" borderId="24" xfId="0" applyFont="1" applyBorder="1" applyAlignment="1">
      <alignment horizontal="center" vertical="center"/>
    </xf>
    <xf numFmtId="0" fontId="4" fillId="0" borderId="25" xfId="0" applyFont="1" applyBorder="1"/>
    <xf numFmtId="0" fontId="4" fillId="0" borderId="24" xfId="0" applyFont="1" applyBorder="1"/>
    <xf numFmtId="0" fontId="4" fillId="0" borderId="8" xfId="0" applyFont="1" applyBorder="1"/>
    <xf numFmtId="4" fontId="5" fillId="0" borderId="9" xfId="0" applyNumberFormat="1" applyFont="1" applyFill="1" applyBorder="1" applyAlignment="1">
      <alignment horizontal="right" vertical="center" wrapText="1"/>
    </xf>
    <xf numFmtId="0" fontId="4" fillId="0" borderId="23" xfId="0" applyFont="1" applyBorder="1"/>
    <xf numFmtId="0" fontId="4" fillId="0" borderId="21" xfId="0" applyFont="1" applyBorder="1"/>
    <xf numFmtId="0" fontId="4" fillId="0" borderId="22"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1" xfId="0" applyNumberFormat="1" applyFont="1" applyFill="1" applyBorder="1" applyAlignment="1">
      <alignment horizontal="center" vertical="center"/>
    </xf>
    <xf numFmtId="49" fontId="2" fillId="4" borderId="12" xfId="0" applyNumberFormat="1"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4" fontId="2" fillId="6" borderId="10" xfId="0" applyNumberFormat="1" applyFont="1" applyFill="1" applyBorder="1"/>
    <xf numFmtId="4" fontId="2" fillId="6" borderId="13" xfId="0" applyNumberFormat="1" applyFont="1" applyFill="1" applyBorder="1"/>
    <xf numFmtId="4" fontId="2" fillId="6" borderId="1" xfId="0" applyNumberFormat="1" applyFont="1" applyFill="1" applyBorder="1"/>
    <xf numFmtId="4" fontId="2" fillId="7" borderId="10" xfId="0" applyNumberFormat="1" applyFont="1" applyFill="1" applyBorder="1"/>
    <xf numFmtId="4" fontId="2" fillId="7" borderId="13" xfId="0" applyNumberFormat="1" applyFont="1" applyFill="1" applyBorder="1"/>
    <xf numFmtId="4" fontId="2" fillId="7" borderId="1" xfId="0" applyNumberFormat="1" applyFont="1" applyFill="1" applyBorder="1"/>
    <xf numFmtId="3" fontId="2" fillId="8" borderId="8" xfId="0" applyNumberFormat="1" applyFont="1" applyFill="1" applyBorder="1" applyAlignment="1">
      <alignment horizontal="center" vertical="center"/>
    </xf>
    <xf numFmtId="49" fontId="2" fillId="8" borderId="25" xfId="0" applyNumberFormat="1" applyFont="1" applyFill="1" applyBorder="1" applyAlignment="1">
      <alignment horizontal="center" vertical="center"/>
    </xf>
    <xf numFmtId="3" fontId="2" fillId="2" borderId="22"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20" xfId="0" applyFont="1" applyBorder="1" applyAlignment="1">
      <alignment horizontal="left" vertical="center" wrapText="1"/>
    </xf>
    <xf numFmtId="0" fontId="4" fillId="0" borderId="20" xfId="0" applyFont="1" applyBorder="1" applyAlignment="1">
      <alignment wrapText="1"/>
    </xf>
    <xf numFmtId="0" fontId="4" fillId="0" borderId="25" xfId="0" applyFont="1" applyBorder="1" applyAlignment="1">
      <alignment horizontal="left" vertical="center" wrapText="1"/>
    </xf>
    <xf numFmtId="0" fontId="4" fillId="0" borderId="14" xfId="0" applyFont="1" applyBorder="1" applyAlignment="1">
      <alignment wrapText="1"/>
    </xf>
    <xf numFmtId="0" fontId="4" fillId="0" borderId="38" xfId="0" applyFont="1" applyBorder="1" applyAlignment="1">
      <alignment horizontal="left" vertical="center" wrapText="1"/>
    </xf>
    <xf numFmtId="0" fontId="4" fillId="0" borderId="18"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wrapText="1"/>
    </xf>
    <xf numFmtId="0" fontId="4" fillId="0" borderId="38" xfId="0" applyFont="1" applyBorder="1" applyAlignment="1">
      <alignment wrapText="1"/>
    </xf>
    <xf numFmtId="0" fontId="4" fillId="0" borderId="26" xfId="0" applyFont="1" applyBorder="1" applyAlignment="1">
      <alignment horizontal="left" vertical="center"/>
    </xf>
    <xf numFmtId="0" fontId="4" fillId="0" borderId="15" xfId="0" applyFont="1" applyBorder="1" applyAlignment="1">
      <alignment horizontal="left" vertical="center"/>
    </xf>
    <xf numFmtId="4" fontId="4" fillId="0" borderId="19" xfId="0" applyNumberFormat="1" applyFont="1" applyBorder="1"/>
    <xf numFmtId="0" fontId="4" fillId="0" borderId="41" xfId="0" applyFont="1" applyBorder="1"/>
    <xf numFmtId="4" fontId="4" fillId="0" borderId="41" xfId="0" applyNumberFormat="1" applyFont="1" applyBorder="1"/>
    <xf numFmtId="0" fontId="4" fillId="5" borderId="16" xfId="0" applyFont="1" applyFill="1" applyBorder="1"/>
    <xf numFmtId="0" fontId="4" fillId="5" borderId="17" xfId="0" applyFont="1" applyFill="1" applyBorder="1"/>
    <xf numFmtId="0" fontId="4" fillId="5" borderId="18" xfId="0" applyFont="1" applyFill="1" applyBorder="1"/>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4" fontId="4" fillId="0" borderId="19" xfId="0" applyNumberFormat="1" applyFont="1" applyBorder="1" applyAlignment="1">
      <alignment horizontal="center" vertical="center"/>
    </xf>
    <xf numFmtId="4" fontId="4" fillId="0" borderId="7"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 fontId="2" fillId="6" borderId="10" xfId="0" applyNumberFormat="1" applyFont="1" applyFill="1" applyBorder="1" applyAlignment="1">
      <alignment horizontal="center" vertical="center"/>
    </xf>
    <xf numFmtId="4" fontId="2" fillId="6" borderId="13"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2" fontId="4" fillId="0" borderId="19" xfId="0" applyNumberFormat="1" applyFont="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4" fillId="8" borderId="24" xfId="0" applyFont="1" applyFill="1" applyBorder="1" applyAlignment="1">
      <alignment horizontal="left" vertical="center" wrapText="1"/>
    </xf>
    <xf numFmtId="0" fontId="4" fillId="8" borderId="8" xfId="0" applyFont="1" applyFill="1" applyBorder="1" applyAlignment="1">
      <alignment horizontal="left" vertical="center"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1" fillId="5" borderId="31" xfId="0" applyFont="1" applyFill="1" applyBorder="1" applyAlignment="1">
      <alignment horizontal="left" vertical="center"/>
    </xf>
    <xf numFmtId="0" fontId="1" fillId="5" borderId="32" xfId="0" applyFont="1" applyFill="1" applyBorder="1" applyAlignment="1">
      <alignment horizontal="left" vertic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 xfId="0" applyFont="1" applyFill="1" applyBorder="1" applyAlignment="1">
      <alignment horizont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 xfId="0" applyFont="1" applyFill="1" applyBorder="1" applyAlignment="1">
      <alignment horizontal="center"/>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0" borderId="30" xfId="0" applyFont="1" applyBorder="1" applyAlignment="1">
      <alignment horizontal="left" wrapText="1"/>
    </xf>
    <xf numFmtId="0" fontId="5" fillId="0" borderId="39" xfId="0" applyFont="1" applyBorder="1" applyAlignment="1">
      <alignment horizontal="left" wrapText="1"/>
    </xf>
    <xf numFmtId="0" fontId="5" fillId="0" borderId="40" xfId="0" applyFont="1" applyBorder="1" applyAlignment="1">
      <alignment horizontal="left"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0" fontId="4" fillId="0" borderId="26"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left" vertical="center" wrapText="1"/>
    </xf>
    <xf numFmtId="0" fontId="4" fillId="0" borderId="2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abSelected="1" zoomScaleNormal="100" workbookViewId="0">
      <pane ySplit="2" topLeftCell="A15" activePane="bottomLeft" state="frozen"/>
      <selection pane="bottomLeft" activeCell="B19" sqref="B19"/>
    </sheetView>
  </sheetViews>
  <sheetFormatPr defaultRowHeight="16.5" x14ac:dyDescent="0.3"/>
  <cols>
    <col min="1" max="1" width="5.85546875" style="2" customWidth="1"/>
    <col min="2" max="2" width="33.5703125" style="2" customWidth="1"/>
    <col min="3" max="3" width="27.7109375" style="2" bestFit="1" customWidth="1"/>
    <col min="4" max="4" width="34.85546875" style="2" customWidth="1"/>
    <col min="5" max="5" width="11.140625" style="23" customWidth="1"/>
    <col min="6" max="6" width="13.140625" style="24" customWidth="1"/>
    <col min="7" max="7" width="11.42578125" style="23" customWidth="1"/>
    <col min="8" max="8" width="13.5703125" style="25" customWidth="1"/>
    <col min="9" max="9" width="13.42578125" style="25" customWidth="1"/>
    <col min="10" max="10" width="13.5703125" style="25" customWidth="1"/>
    <col min="11" max="11" width="14.5703125" style="25" customWidth="1"/>
    <col min="12" max="12" width="13.28515625" style="25" customWidth="1"/>
    <col min="13" max="13" width="12" style="2" bestFit="1" customWidth="1"/>
    <col min="14" max="14" width="10.7109375" style="2" bestFit="1" customWidth="1"/>
    <col min="15" max="19" width="12" style="2" bestFit="1" customWidth="1"/>
    <col min="20" max="20" width="12" style="2" customWidth="1"/>
    <col min="21" max="21" width="12" style="2" bestFit="1" customWidth="1"/>
    <col min="22" max="22" width="12.7109375" style="2" customWidth="1"/>
    <col min="23" max="23" width="12.28515625" style="2" customWidth="1"/>
    <col min="24" max="24" width="12" style="2" bestFit="1" customWidth="1"/>
    <col min="25" max="16384" width="9.140625" style="2"/>
  </cols>
  <sheetData>
    <row r="1" spans="1:24" x14ac:dyDescent="0.3">
      <c r="A1" s="106" t="s">
        <v>95</v>
      </c>
      <c r="B1" s="108" t="s">
        <v>70</v>
      </c>
      <c r="C1" s="108" t="s">
        <v>98</v>
      </c>
      <c r="D1" s="110" t="s">
        <v>71</v>
      </c>
      <c r="E1" s="102" t="s">
        <v>76</v>
      </c>
      <c r="F1" s="102" t="s">
        <v>75</v>
      </c>
      <c r="G1" s="102" t="s">
        <v>74</v>
      </c>
      <c r="H1" s="102" t="s">
        <v>73</v>
      </c>
      <c r="I1" s="102" t="s">
        <v>77</v>
      </c>
      <c r="J1" s="102" t="s">
        <v>78</v>
      </c>
      <c r="K1" s="102" t="s">
        <v>79</v>
      </c>
      <c r="L1" s="104" t="s">
        <v>80</v>
      </c>
      <c r="M1" s="88" t="s">
        <v>105</v>
      </c>
      <c r="N1" s="89"/>
      <c r="O1" s="89"/>
      <c r="P1" s="89"/>
      <c r="Q1" s="89"/>
      <c r="R1" s="89"/>
      <c r="S1" s="89"/>
      <c r="T1" s="89"/>
      <c r="U1" s="89"/>
      <c r="V1" s="89"/>
      <c r="W1" s="89"/>
      <c r="X1" s="90"/>
    </row>
    <row r="2" spans="1:24" ht="16.5" customHeight="1" thickBot="1" x14ac:dyDescent="0.35">
      <c r="A2" s="107"/>
      <c r="B2" s="109"/>
      <c r="C2" s="109"/>
      <c r="D2" s="111"/>
      <c r="E2" s="103"/>
      <c r="F2" s="103"/>
      <c r="G2" s="103"/>
      <c r="H2" s="103"/>
      <c r="I2" s="103"/>
      <c r="J2" s="103"/>
      <c r="K2" s="103"/>
      <c r="L2" s="105"/>
      <c r="M2" s="28" t="s">
        <v>81</v>
      </c>
      <c r="N2" s="29" t="s">
        <v>82</v>
      </c>
      <c r="O2" s="29" t="s">
        <v>83</v>
      </c>
      <c r="P2" s="29" t="s">
        <v>84</v>
      </c>
      <c r="Q2" s="29" t="s">
        <v>85</v>
      </c>
      <c r="R2" s="29" t="s">
        <v>86</v>
      </c>
      <c r="S2" s="29" t="s">
        <v>87</v>
      </c>
      <c r="T2" s="29" t="s">
        <v>88</v>
      </c>
      <c r="U2" s="29" t="s">
        <v>89</v>
      </c>
      <c r="V2" s="29" t="s">
        <v>90</v>
      </c>
      <c r="W2" s="29" t="s">
        <v>91</v>
      </c>
      <c r="X2" s="30" t="s">
        <v>92</v>
      </c>
    </row>
    <row r="3" spans="1:24" ht="15.75" customHeight="1" x14ac:dyDescent="0.3">
      <c r="A3" s="91" t="s">
        <v>102</v>
      </c>
      <c r="B3" s="92"/>
      <c r="C3" s="92"/>
      <c r="D3" s="92"/>
      <c r="E3" s="92"/>
      <c r="F3" s="92"/>
      <c r="G3" s="92"/>
      <c r="H3" s="92"/>
      <c r="I3" s="92"/>
      <c r="J3" s="92"/>
      <c r="K3" s="92"/>
      <c r="L3" s="92"/>
      <c r="M3" s="64"/>
      <c r="N3" s="65"/>
      <c r="O3" s="65"/>
      <c r="P3" s="65"/>
      <c r="Q3" s="65"/>
      <c r="R3" s="65"/>
      <c r="S3" s="65"/>
      <c r="T3" s="65"/>
      <c r="U3" s="65"/>
      <c r="V3" s="65"/>
      <c r="W3" s="65"/>
      <c r="X3" s="66"/>
    </row>
    <row r="4" spans="1:24" x14ac:dyDescent="0.3">
      <c r="A4" s="3">
        <v>1</v>
      </c>
      <c r="B4" s="4" t="s">
        <v>110</v>
      </c>
      <c r="C4" s="4" t="s">
        <v>111</v>
      </c>
      <c r="D4" s="5" t="s">
        <v>1</v>
      </c>
      <c r="E4" s="51" t="s">
        <v>72</v>
      </c>
      <c r="F4" s="52" t="s">
        <v>112</v>
      </c>
      <c r="G4" s="52">
        <v>12</v>
      </c>
      <c r="H4" s="7">
        <v>1263</v>
      </c>
      <c r="I4" s="7"/>
      <c r="J4" s="7">
        <f>G4*H4</f>
        <v>15156</v>
      </c>
      <c r="K4" s="7">
        <f>G4*(H4+I4)</f>
        <v>15156</v>
      </c>
      <c r="L4" s="62"/>
      <c r="M4" s="69">
        <f>$H4</f>
        <v>1263</v>
      </c>
      <c r="N4" s="70">
        <f t="shared" ref="N4:X4" si="0">$H4</f>
        <v>1263</v>
      </c>
      <c r="O4" s="70">
        <f t="shared" si="0"/>
        <v>1263</v>
      </c>
      <c r="P4" s="70">
        <f t="shared" si="0"/>
        <v>1263</v>
      </c>
      <c r="Q4" s="70">
        <f t="shared" si="0"/>
        <v>1263</v>
      </c>
      <c r="R4" s="70">
        <f t="shared" si="0"/>
        <v>1263</v>
      </c>
      <c r="S4" s="70">
        <f t="shared" si="0"/>
        <v>1263</v>
      </c>
      <c r="T4" s="70">
        <f t="shared" si="0"/>
        <v>1263</v>
      </c>
      <c r="U4" s="70">
        <f t="shared" si="0"/>
        <v>1263</v>
      </c>
      <c r="V4" s="70">
        <f t="shared" si="0"/>
        <v>1263</v>
      </c>
      <c r="W4" s="70">
        <f t="shared" si="0"/>
        <v>1263</v>
      </c>
      <c r="X4" s="71">
        <f t="shared" si="0"/>
        <v>1263</v>
      </c>
    </row>
    <row r="5" spans="1:24" ht="66" x14ac:dyDescent="0.3">
      <c r="A5" s="3">
        <v>2</v>
      </c>
      <c r="B5" s="54" t="s">
        <v>113</v>
      </c>
      <c r="C5" s="55" t="s">
        <v>111</v>
      </c>
      <c r="D5" s="5" t="s">
        <v>2</v>
      </c>
      <c r="E5" s="51" t="s">
        <v>72</v>
      </c>
      <c r="F5" s="52" t="s">
        <v>112</v>
      </c>
      <c r="G5" s="52">
        <v>12</v>
      </c>
      <c r="H5" s="7">
        <v>864</v>
      </c>
      <c r="I5" s="7"/>
      <c r="J5" s="7">
        <f t="shared" ref="J5:J16" si="1">G5*H5</f>
        <v>10368</v>
      </c>
      <c r="K5" s="7">
        <f t="shared" ref="K5:K16" si="2">G5*(H5+I5)</f>
        <v>10368</v>
      </c>
      <c r="L5" s="62"/>
      <c r="M5" s="69">
        <f t="shared" ref="M5:X9" si="3">$H5</f>
        <v>864</v>
      </c>
      <c r="N5" s="70">
        <f t="shared" si="3"/>
        <v>864</v>
      </c>
      <c r="O5" s="70">
        <f t="shared" si="3"/>
        <v>864</v>
      </c>
      <c r="P5" s="70">
        <f t="shared" si="3"/>
        <v>864</v>
      </c>
      <c r="Q5" s="70">
        <f t="shared" si="3"/>
        <v>864</v>
      </c>
      <c r="R5" s="70">
        <f t="shared" si="3"/>
        <v>864</v>
      </c>
      <c r="S5" s="70">
        <f t="shared" si="3"/>
        <v>864</v>
      </c>
      <c r="T5" s="70">
        <f t="shared" si="3"/>
        <v>864</v>
      </c>
      <c r="U5" s="70">
        <f t="shared" si="3"/>
        <v>864</v>
      </c>
      <c r="V5" s="70">
        <f t="shared" si="3"/>
        <v>864</v>
      </c>
      <c r="W5" s="70">
        <f t="shared" si="3"/>
        <v>864</v>
      </c>
      <c r="X5" s="71">
        <f t="shared" si="3"/>
        <v>864</v>
      </c>
    </row>
    <row r="6" spans="1:24" x14ac:dyDescent="0.3">
      <c r="A6" s="3">
        <v>3</v>
      </c>
      <c r="B6" s="55" t="s">
        <v>114</v>
      </c>
      <c r="C6" s="55" t="s">
        <v>111</v>
      </c>
      <c r="D6" s="5" t="s">
        <v>1</v>
      </c>
      <c r="E6" s="51" t="s">
        <v>72</v>
      </c>
      <c r="F6" s="52" t="s">
        <v>112</v>
      </c>
      <c r="G6" s="52">
        <v>12</v>
      </c>
      <c r="H6" s="7">
        <v>1263</v>
      </c>
      <c r="I6" s="7"/>
      <c r="J6" s="7">
        <f t="shared" si="1"/>
        <v>15156</v>
      </c>
      <c r="K6" s="7">
        <f t="shared" si="2"/>
        <v>15156</v>
      </c>
      <c r="L6" s="62"/>
      <c r="M6" s="69">
        <f t="shared" si="3"/>
        <v>1263</v>
      </c>
      <c r="N6" s="70">
        <f t="shared" si="3"/>
        <v>1263</v>
      </c>
      <c r="O6" s="70">
        <f t="shared" si="3"/>
        <v>1263</v>
      </c>
      <c r="P6" s="70">
        <f t="shared" si="3"/>
        <v>1263</v>
      </c>
      <c r="Q6" s="70">
        <f t="shared" si="3"/>
        <v>1263</v>
      </c>
      <c r="R6" s="70">
        <f t="shared" si="3"/>
        <v>1263</v>
      </c>
      <c r="S6" s="70">
        <f t="shared" si="3"/>
        <v>1263</v>
      </c>
      <c r="T6" s="70">
        <f t="shared" si="3"/>
        <v>1263</v>
      </c>
      <c r="U6" s="70">
        <f t="shared" si="3"/>
        <v>1263</v>
      </c>
      <c r="V6" s="70">
        <f t="shared" si="3"/>
        <v>1263</v>
      </c>
      <c r="W6" s="70">
        <f t="shared" si="3"/>
        <v>1263</v>
      </c>
      <c r="X6" s="71">
        <f t="shared" si="3"/>
        <v>1263</v>
      </c>
    </row>
    <row r="7" spans="1:24" ht="66" x14ac:dyDescent="0.3">
      <c r="A7" s="3">
        <v>4</v>
      </c>
      <c r="B7" s="54" t="s">
        <v>115</v>
      </c>
      <c r="C7" s="55" t="s">
        <v>111</v>
      </c>
      <c r="D7" s="5" t="s">
        <v>2</v>
      </c>
      <c r="E7" s="51" t="s">
        <v>72</v>
      </c>
      <c r="F7" s="52" t="s">
        <v>112</v>
      </c>
      <c r="G7" s="52">
        <v>12</v>
      </c>
      <c r="H7" s="7">
        <v>864</v>
      </c>
      <c r="I7" s="7"/>
      <c r="J7" s="7">
        <f t="shared" si="1"/>
        <v>10368</v>
      </c>
      <c r="K7" s="7">
        <f t="shared" si="2"/>
        <v>10368</v>
      </c>
      <c r="L7" s="62"/>
      <c r="M7" s="69">
        <f t="shared" si="3"/>
        <v>864</v>
      </c>
      <c r="N7" s="70">
        <f t="shared" si="3"/>
        <v>864</v>
      </c>
      <c r="O7" s="70">
        <f t="shared" si="3"/>
        <v>864</v>
      </c>
      <c r="P7" s="70">
        <f t="shared" si="3"/>
        <v>864</v>
      </c>
      <c r="Q7" s="70">
        <f t="shared" si="3"/>
        <v>864</v>
      </c>
      <c r="R7" s="70">
        <f t="shared" si="3"/>
        <v>864</v>
      </c>
      <c r="S7" s="70">
        <f t="shared" si="3"/>
        <v>864</v>
      </c>
      <c r="T7" s="70">
        <f t="shared" si="3"/>
        <v>864</v>
      </c>
      <c r="U7" s="70">
        <f t="shared" si="3"/>
        <v>864</v>
      </c>
      <c r="V7" s="70">
        <f t="shared" si="3"/>
        <v>864</v>
      </c>
      <c r="W7" s="70">
        <f t="shared" si="3"/>
        <v>864</v>
      </c>
      <c r="X7" s="71">
        <f t="shared" si="3"/>
        <v>864</v>
      </c>
    </row>
    <row r="8" spans="1:24" ht="132" x14ac:dyDescent="0.3">
      <c r="A8" s="3">
        <v>5</v>
      </c>
      <c r="B8" s="55" t="s">
        <v>116</v>
      </c>
      <c r="C8" s="55" t="s">
        <v>117</v>
      </c>
      <c r="D8" s="5" t="s">
        <v>5</v>
      </c>
      <c r="E8" s="51" t="s">
        <v>72</v>
      </c>
      <c r="F8" s="52" t="s">
        <v>118</v>
      </c>
      <c r="G8" s="52">
        <v>1</v>
      </c>
      <c r="H8" s="7">
        <v>25000</v>
      </c>
      <c r="I8" s="7">
        <f>H8*19%</f>
        <v>4750</v>
      </c>
      <c r="J8" s="7">
        <f t="shared" si="1"/>
        <v>25000</v>
      </c>
      <c r="K8" s="7">
        <f t="shared" si="2"/>
        <v>29750</v>
      </c>
      <c r="L8" s="62"/>
      <c r="M8" s="69">
        <f>$K8</f>
        <v>29750</v>
      </c>
      <c r="N8" s="72"/>
      <c r="O8" s="72"/>
      <c r="P8" s="72"/>
      <c r="Q8" s="72"/>
      <c r="R8" s="72"/>
      <c r="S8" s="72"/>
      <c r="T8" s="72"/>
      <c r="U8" s="72"/>
      <c r="V8" s="72"/>
      <c r="W8" s="72"/>
      <c r="X8" s="73"/>
    </row>
    <row r="9" spans="1:24" ht="85.5" customHeight="1" x14ac:dyDescent="0.3">
      <c r="A9" s="3">
        <v>6</v>
      </c>
      <c r="B9" s="56" t="s">
        <v>119</v>
      </c>
      <c r="C9" s="56" t="s">
        <v>120</v>
      </c>
      <c r="D9" s="5" t="s">
        <v>6</v>
      </c>
      <c r="E9" s="51" t="s">
        <v>72</v>
      </c>
      <c r="F9" s="52" t="s">
        <v>112</v>
      </c>
      <c r="G9" s="52">
        <v>12</v>
      </c>
      <c r="H9" s="7">
        <v>1000</v>
      </c>
      <c r="I9" s="7"/>
      <c r="J9" s="7">
        <f t="shared" si="1"/>
        <v>12000</v>
      </c>
      <c r="K9" s="7">
        <f t="shared" si="2"/>
        <v>12000</v>
      </c>
      <c r="L9" s="62"/>
      <c r="M9" s="69">
        <f t="shared" si="3"/>
        <v>1000</v>
      </c>
      <c r="N9" s="70">
        <f t="shared" si="3"/>
        <v>1000</v>
      </c>
      <c r="O9" s="70">
        <f t="shared" si="3"/>
        <v>1000</v>
      </c>
      <c r="P9" s="70">
        <f t="shared" si="3"/>
        <v>1000</v>
      </c>
      <c r="Q9" s="70">
        <f t="shared" si="3"/>
        <v>1000</v>
      </c>
      <c r="R9" s="70">
        <f t="shared" si="3"/>
        <v>1000</v>
      </c>
      <c r="S9" s="70">
        <f t="shared" si="3"/>
        <v>1000</v>
      </c>
      <c r="T9" s="70">
        <f t="shared" si="3"/>
        <v>1000</v>
      </c>
      <c r="U9" s="70">
        <f t="shared" si="3"/>
        <v>1000</v>
      </c>
      <c r="V9" s="70">
        <f t="shared" si="3"/>
        <v>1000</v>
      </c>
      <c r="W9" s="70">
        <f t="shared" si="3"/>
        <v>1000</v>
      </c>
      <c r="X9" s="71">
        <f t="shared" si="3"/>
        <v>1000</v>
      </c>
    </row>
    <row r="10" spans="1:24" x14ac:dyDescent="0.3">
      <c r="A10" s="3">
        <v>7</v>
      </c>
      <c r="B10" s="56" t="s">
        <v>122</v>
      </c>
      <c r="C10" s="56" t="s">
        <v>123</v>
      </c>
      <c r="D10" s="5" t="s">
        <v>61</v>
      </c>
      <c r="E10" s="51" t="s">
        <v>94</v>
      </c>
      <c r="F10" s="52" t="s">
        <v>112</v>
      </c>
      <c r="G10" s="52">
        <v>12</v>
      </c>
      <c r="H10" s="7">
        <v>80</v>
      </c>
      <c r="I10" s="7">
        <f>H10*19%</f>
        <v>15.2</v>
      </c>
      <c r="J10" s="7">
        <f t="shared" si="1"/>
        <v>960</v>
      </c>
      <c r="K10" s="7">
        <f t="shared" si="2"/>
        <v>1142.4000000000001</v>
      </c>
      <c r="L10" s="62"/>
      <c r="M10" s="69">
        <f>$H10+$I10</f>
        <v>95.2</v>
      </c>
      <c r="N10" s="70">
        <f t="shared" ref="N10:X12" si="4">$H10+$I10</f>
        <v>95.2</v>
      </c>
      <c r="O10" s="70">
        <f t="shared" si="4"/>
        <v>95.2</v>
      </c>
      <c r="P10" s="70">
        <f t="shared" si="4"/>
        <v>95.2</v>
      </c>
      <c r="Q10" s="70">
        <f t="shared" si="4"/>
        <v>95.2</v>
      </c>
      <c r="R10" s="70">
        <f t="shared" si="4"/>
        <v>95.2</v>
      </c>
      <c r="S10" s="70">
        <f t="shared" si="4"/>
        <v>95.2</v>
      </c>
      <c r="T10" s="70">
        <f t="shared" si="4"/>
        <v>95.2</v>
      </c>
      <c r="U10" s="70">
        <f t="shared" si="4"/>
        <v>95.2</v>
      </c>
      <c r="V10" s="70">
        <f t="shared" si="4"/>
        <v>95.2</v>
      </c>
      <c r="W10" s="70">
        <f t="shared" si="4"/>
        <v>95.2</v>
      </c>
      <c r="X10" s="71">
        <f t="shared" si="4"/>
        <v>95.2</v>
      </c>
    </row>
    <row r="11" spans="1:24" ht="33" x14ac:dyDescent="0.3">
      <c r="A11" s="3">
        <v>8</v>
      </c>
      <c r="B11" s="56" t="s">
        <v>122</v>
      </c>
      <c r="C11" s="56" t="s">
        <v>126</v>
      </c>
      <c r="D11" s="14" t="s">
        <v>62</v>
      </c>
      <c r="E11" s="51" t="s">
        <v>94</v>
      </c>
      <c r="F11" s="52" t="s">
        <v>112</v>
      </c>
      <c r="G11" s="52">
        <v>12</v>
      </c>
      <c r="H11" s="7">
        <v>100</v>
      </c>
      <c r="I11" s="7">
        <f>H11*19%</f>
        <v>19</v>
      </c>
      <c r="J11" s="7">
        <f t="shared" si="1"/>
        <v>1200</v>
      </c>
      <c r="K11" s="7">
        <f t="shared" si="2"/>
        <v>1428</v>
      </c>
      <c r="L11" s="63"/>
      <c r="M11" s="69">
        <f>$H11+$I11</f>
        <v>119</v>
      </c>
      <c r="N11" s="70">
        <f t="shared" si="4"/>
        <v>119</v>
      </c>
      <c r="O11" s="70">
        <f t="shared" si="4"/>
        <v>119</v>
      </c>
      <c r="P11" s="70">
        <f t="shared" si="4"/>
        <v>119</v>
      </c>
      <c r="Q11" s="70">
        <f t="shared" si="4"/>
        <v>119</v>
      </c>
      <c r="R11" s="70">
        <f t="shared" si="4"/>
        <v>119</v>
      </c>
      <c r="S11" s="70">
        <f t="shared" si="4"/>
        <v>119</v>
      </c>
      <c r="T11" s="70">
        <f t="shared" si="4"/>
        <v>119</v>
      </c>
      <c r="U11" s="70">
        <f t="shared" si="4"/>
        <v>119</v>
      </c>
      <c r="V11" s="70">
        <f t="shared" si="4"/>
        <v>119</v>
      </c>
      <c r="W11" s="70">
        <f t="shared" si="4"/>
        <v>119</v>
      </c>
      <c r="X11" s="70">
        <f t="shared" si="4"/>
        <v>119</v>
      </c>
    </row>
    <row r="12" spans="1:24" x14ac:dyDescent="0.3">
      <c r="A12" s="3">
        <v>9</v>
      </c>
      <c r="B12" s="56" t="s">
        <v>124</v>
      </c>
      <c r="C12" s="56" t="s">
        <v>125</v>
      </c>
      <c r="D12" s="5" t="s">
        <v>121</v>
      </c>
      <c r="E12" s="51" t="s">
        <v>94</v>
      </c>
      <c r="F12" s="52" t="s">
        <v>112</v>
      </c>
      <c r="G12" s="52">
        <v>12</v>
      </c>
      <c r="H12" s="7">
        <v>760</v>
      </c>
      <c r="I12" s="7">
        <f>H12*19%</f>
        <v>144.4</v>
      </c>
      <c r="J12" s="7">
        <f t="shared" ref="J12" si="5">G12*H12</f>
        <v>9120</v>
      </c>
      <c r="K12" s="7">
        <f t="shared" si="2"/>
        <v>10852.8</v>
      </c>
      <c r="L12" s="62"/>
      <c r="M12" s="69">
        <f>$H12+$I12</f>
        <v>904.4</v>
      </c>
      <c r="N12" s="70">
        <f t="shared" si="4"/>
        <v>904.4</v>
      </c>
      <c r="O12" s="70">
        <f t="shared" si="4"/>
        <v>904.4</v>
      </c>
      <c r="P12" s="70">
        <f t="shared" si="4"/>
        <v>904.4</v>
      </c>
      <c r="Q12" s="70">
        <f t="shared" si="4"/>
        <v>904.4</v>
      </c>
      <c r="R12" s="70">
        <f t="shared" si="4"/>
        <v>904.4</v>
      </c>
      <c r="S12" s="70">
        <f t="shared" si="4"/>
        <v>904.4</v>
      </c>
      <c r="T12" s="70">
        <f t="shared" si="4"/>
        <v>904.4</v>
      </c>
      <c r="U12" s="70">
        <f t="shared" si="4"/>
        <v>904.4</v>
      </c>
      <c r="V12" s="70">
        <f t="shared" si="4"/>
        <v>904.4</v>
      </c>
      <c r="W12" s="70">
        <f t="shared" si="4"/>
        <v>904.4</v>
      </c>
      <c r="X12" s="71">
        <f t="shared" si="4"/>
        <v>904.4</v>
      </c>
    </row>
    <row r="13" spans="1:24" ht="33" x14ac:dyDescent="0.3">
      <c r="A13" s="3">
        <v>10</v>
      </c>
      <c r="B13" s="46" t="s">
        <v>128</v>
      </c>
      <c r="C13" s="56" t="s">
        <v>130</v>
      </c>
      <c r="D13" s="46" t="s">
        <v>46</v>
      </c>
      <c r="E13" s="51" t="s">
        <v>129</v>
      </c>
      <c r="F13" s="52" t="s">
        <v>118</v>
      </c>
      <c r="G13" s="52">
        <v>1</v>
      </c>
      <c r="H13" s="7">
        <v>4000</v>
      </c>
      <c r="I13" s="7">
        <f>H13*19%</f>
        <v>760</v>
      </c>
      <c r="J13" s="7">
        <f t="shared" si="1"/>
        <v>4000</v>
      </c>
      <c r="K13" s="7">
        <f t="shared" si="2"/>
        <v>4760</v>
      </c>
      <c r="L13" s="62"/>
      <c r="M13" s="80">
        <f>K13</f>
        <v>4760</v>
      </c>
      <c r="N13" s="72"/>
      <c r="O13" s="72"/>
      <c r="P13" s="72"/>
      <c r="Q13" s="72"/>
      <c r="R13" s="72"/>
      <c r="S13" s="72"/>
      <c r="T13" s="72"/>
      <c r="U13" s="72"/>
      <c r="V13" s="72"/>
      <c r="W13" s="72"/>
      <c r="X13" s="73"/>
    </row>
    <row r="14" spans="1:24" x14ac:dyDescent="0.3">
      <c r="A14" s="3">
        <v>11</v>
      </c>
      <c r="B14" s="56"/>
      <c r="C14" s="56"/>
      <c r="D14" s="5"/>
      <c r="E14" s="51"/>
      <c r="F14" s="52"/>
      <c r="G14" s="52"/>
      <c r="H14" s="7"/>
      <c r="I14" s="7"/>
      <c r="J14" s="7">
        <f t="shared" si="1"/>
        <v>0</v>
      </c>
      <c r="K14" s="7">
        <f t="shared" si="2"/>
        <v>0</v>
      </c>
      <c r="L14" s="62"/>
      <c r="M14" s="3"/>
      <c r="N14" s="72"/>
      <c r="O14" s="72"/>
      <c r="P14" s="72"/>
      <c r="Q14" s="72"/>
      <c r="R14" s="72"/>
      <c r="S14" s="72"/>
      <c r="T14" s="72"/>
      <c r="U14" s="72"/>
      <c r="V14" s="72"/>
      <c r="W14" s="72"/>
      <c r="X14" s="73"/>
    </row>
    <row r="15" spans="1:24" x14ac:dyDescent="0.3">
      <c r="A15" s="3">
        <v>12</v>
      </c>
      <c r="B15" s="56"/>
      <c r="C15" s="56"/>
      <c r="D15" s="5"/>
      <c r="E15" s="51"/>
      <c r="F15" s="52"/>
      <c r="G15" s="52"/>
      <c r="H15" s="7"/>
      <c r="I15" s="7"/>
      <c r="J15" s="7">
        <f t="shared" si="1"/>
        <v>0</v>
      </c>
      <c r="K15" s="7">
        <f t="shared" si="2"/>
        <v>0</v>
      </c>
      <c r="L15" s="62"/>
      <c r="M15" s="3"/>
      <c r="N15" s="72"/>
      <c r="O15" s="72"/>
      <c r="P15" s="72"/>
      <c r="Q15" s="72"/>
      <c r="R15" s="72"/>
      <c r="S15" s="72"/>
      <c r="T15" s="72"/>
      <c r="U15" s="72"/>
      <c r="V15" s="72"/>
      <c r="W15" s="72"/>
      <c r="X15" s="73"/>
    </row>
    <row r="16" spans="1:24" ht="17.25" thickBot="1" x14ac:dyDescent="0.35">
      <c r="A16" s="3">
        <v>13</v>
      </c>
      <c r="B16" s="56"/>
      <c r="C16" s="56"/>
      <c r="D16" s="5"/>
      <c r="E16" s="51"/>
      <c r="F16" s="52"/>
      <c r="G16" s="52"/>
      <c r="H16" s="7"/>
      <c r="I16" s="7"/>
      <c r="J16" s="7">
        <f t="shared" si="1"/>
        <v>0</v>
      </c>
      <c r="K16" s="7">
        <f t="shared" si="2"/>
        <v>0</v>
      </c>
      <c r="L16" s="62"/>
      <c r="M16" s="74"/>
      <c r="N16" s="75"/>
      <c r="O16" s="75"/>
      <c r="P16" s="75"/>
      <c r="Q16" s="75"/>
      <c r="R16" s="75"/>
      <c r="S16" s="75"/>
      <c r="T16" s="75"/>
      <c r="U16" s="75"/>
      <c r="V16" s="75"/>
      <c r="W16" s="75"/>
      <c r="X16" s="76"/>
    </row>
    <row r="17" spans="1:24" s="1" customFormat="1" ht="18.75" thickBot="1" x14ac:dyDescent="0.4">
      <c r="A17" s="93" t="s">
        <v>99</v>
      </c>
      <c r="B17" s="94"/>
      <c r="C17" s="94"/>
      <c r="D17" s="94"/>
      <c r="E17" s="94"/>
      <c r="F17" s="94"/>
      <c r="G17" s="94"/>
      <c r="H17" s="94"/>
      <c r="I17" s="95"/>
      <c r="J17" s="32">
        <f t="shared" ref="J17:X17" si="6">SUM(J4:J16)</f>
        <v>103328</v>
      </c>
      <c r="K17" s="32">
        <f t="shared" si="6"/>
        <v>110981.2</v>
      </c>
      <c r="L17" s="33">
        <f t="shared" si="6"/>
        <v>0</v>
      </c>
      <c r="M17" s="77">
        <f t="shared" si="6"/>
        <v>40882.6</v>
      </c>
      <c r="N17" s="78">
        <f t="shared" si="6"/>
        <v>6372.5999999999995</v>
      </c>
      <c r="O17" s="78">
        <f t="shared" si="6"/>
        <v>6372.5999999999995</v>
      </c>
      <c r="P17" s="78">
        <f t="shared" si="6"/>
        <v>6372.5999999999995</v>
      </c>
      <c r="Q17" s="78">
        <f t="shared" si="6"/>
        <v>6372.5999999999995</v>
      </c>
      <c r="R17" s="78">
        <f t="shared" si="6"/>
        <v>6372.5999999999995</v>
      </c>
      <c r="S17" s="78">
        <f t="shared" si="6"/>
        <v>6372.5999999999995</v>
      </c>
      <c r="T17" s="78">
        <f t="shared" si="6"/>
        <v>6372.5999999999995</v>
      </c>
      <c r="U17" s="78">
        <f t="shared" si="6"/>
        <v>6372.5999999999995</v>
      </c>
      <c r="V17" s="78">
        <f t="shared" si="6"/>
        <v>6372.5999999999995</v>
      </c>
      <c r="W17" s="78">
        <f t="shared" si="6"/>
        <v>6372.5999999999995</v>
      </c>
      <c r="X17" s="79">
        <f t="shared" si="6"/>
        <v>6372.5999999999995</v>
      </c>
    </row>
    <row r="18" spans="1:24" ht="15.75" customHeight="1" x14ac:dyDescent="0.3">
      <c r="A18" s="96" t="s">
        <v>101</v>
      </c>
      <c r="B18" s="97"/>
      <c r="C18" s="97"/>
      <c r="D18" s="97"/>
      <c r="E18" s="97"/>
      <c r="F18" s="97"/>
      <c r="G18" s="97"/>
      <c r="H18" s="97"/>
      <c r="I18" s="97"/>
      <c r="J18" s="97"/>
      <c r="K18" s="97"/>
      <c r="L18" s="98"/>
      <c r="M18" s="11"/>
      <c r="N18" s="12"/>
      <c r="O18" s="12"/>
      <c r="P18" s="12"/>
      <c r="Q18" s="12"/>
      <c r="R18" s="12"/>
      <c r="S18" s="12"/>
      <c r="T18" s="12"/>
      <c r="U18" s="12"/>
      <c r="V18" s="12"/>
      <c r="W18" s="12"/>
      <c r="X18" s="13"/>
    </row>
    <row r="19" spans="1:24" ht="82.5" x14ac:dyDescent="0.3">
      <c r="A19" s="3">
        <v>16</v>
      </c>
      <c r="B19" s="68" t="s">
        <v>131</v>
      </c>
      <c r="C19" s="56" t="s">
        <v>127</v>
      </c>
      <c r="D19" s="14" t="s">
        <v>4</v>
      </c>
      <c r="E19" s="52" t="s">
        <v>72</v>
      </c>
      <c r="F19" s="52" t="s">
        <v>112</v>
      </c>
      <c r="G19" s="52">
        <v>1</v>
      </c>
      <c r="H19" s="7">
        <v>19000</v>
      </c>
      <c r="I19" s="7">
        <f>H19*19%</f>
        <v>3610</v>
      </c>
      <c r="J19" s="7">
        <f t="shared" ref="J19:J27" si="7">G19*H19</f>
        <v>19000</v>
      </c>
      <c r="K19" s="7">
        <f t="shared" ref="K19:K27" si="8">G19*(H19+I19)</f>
        <v>22610</v>
      </c>
      <c r="L19" s="8"/>
      <c r="M19" s="61"/>
      <c r="N19" s="10"/>
      <c r="O19" s="10"/>
      <c r="P19" s="10"/>
      <c r="Q19" s="10"/>
      <c r="R19" s="10"/>
      <c r="S19" s="10"/>
      <c r="T19" s="10"/>
      <c r="U19" s="10"/>
      <c r="V19" s="10"/>
      <c r="W19" s="10"/>
      <c r="X19" s="71">
        <f>K19</f>
        <v>22610</v>
      </c>
    </row>
    <row r="20" spans="1:24" ht="132" x14ac:dyDescent="0.3">
      <c r="A20" s="15">
        <v>17</v>
      </c>
      <c r="B20" s="55" t="s">
        <v>116</v>
      </c>
      <c r="C20" s="55" t="s">
        <v>117</v>
      </c>
      <c r="D20" s="5" t="s">
        <v>5</v>
      </c>
      <c r="E20" s="51" t="s">
        <v>72</v>
      </c>
      <c r="F20" s="52" t="s">
        <v>118</v>
      </c>
      <c r="G20" s="52">
        <v>1</v>
      </c>
      <c r="H20" s="6">
        <v>12000</v>
      </c>
      <c r="I20" s="7">
        <f>H20*19%</f>
        <v>2280</v>
      </c>
      <c r="J20" s="7">
        <f t="shared" si="7"/>
        <v>12000</v>
      </c>
      <c r="K20" s="7">
        <f t="shared" si="8"/>
        <v>14280</v>
      </c>
      <c r="L20" s="16"/>
      <c r="M20" s="61"/>
      <c r="N20" s="18"/>
      <c r="O20" s="18"/>
      <c r="P20" s="18"/>
      <c r="Q20" s="18"/>
      <c r="R20" s="18"/>
      <c r="S20" s="18"/>
      <c r="T20" s="18"/>
      <c r="U20" s="18"/>
      <c r="V20" s="18"/>
      <c r="W20" s="18"/>
      <c r="X20" s="71">
        <f>K20</f>
        <v>14280</v>
      </c>
    </row>
    <row r="21" spans="1:24" x14ac:dyDescent="0.3">
      <c r="A21" s="3">
        <v>18</v>
      </c>
      <c r="B21" s="67"/>
      <c r="C21" s="67"/>
      <c r="D21" s="14"/>
      <c r="E21" s="51"/>
      <c r="F21" s="51"/>
      <c r="G21" s="51"/>
      <c r="H21" s="6"/>
      <c r="I21" s="7"/>
      <c r="J21" s="7"/>
      <c r="K21" s="7"/>
      <c r="L21" s="16"/>
      <c r="M21" s="17"/>
      <c r="N21" s="18"/>
      <c r="O21" s="18"/>
      <c r="P21" s="18"/>
      <c r="Q21" s="18"/>
      <c r="R21" s="18"/>
      <c r="S21" s="18"/>
      <c r="T21" s="18"/>
      <c r="U21" s="18"/>
      <c r="V21" s="18"/>
      <c r="W21" s="18"/>
      <c r="X21" s="16"/>
    </row>
    <row r="22" spans="1:24" x14ac:dyDescent="0.3">
      <c r="A22" s="3">
        <v>20</v>
      </c>
      <c r="B22" s="59"/>
      <c r="C22" s="59"/>
      <c r="D22" s="5"/>
      <c r="E22" s="51"/>
      <c r="F22" s="51"/>
      <c r="G22" s="51"/>
      <c r="H22" s="6"/>
      <c r="I22" s="6"/>
      <c r="J22" s="7">
        <f t="shared" si="7"/>
        <v>0</v>
      </c>
      <c r="K22" s="7">
        <f t="shared" si="8"/>
        <v>0</v>
      </c>
      <c r="L22" s="16"/>
      <c r="M22" s="17"/>
      <c r="N22" s="18"/>
      <c r="O22" s="18"/>
      <c r="P22" s="18"/>
      <c r="Q22" s="18"/>
      <c r="R22" s="18"/>
      <c r="S22" s="18"/>
      <c r="T22" s="18"/>
      <c r="U22" s="18"/>
      <c r="V22" s="18"/>
      <c r="W22" s="18"/>
      <c r="X22" s="16"/>
    </row>
    <row r="23" spans="1:24" x14ac:dyDescent="0.3">
      <c r="A23" s="15">
        <v>21</v>
      </c>
      <c r="B23" s="56"/>
      <c r="C23" s="56"/>
      <c r="D23" s="5"/>
      <c r="E23" s="51"/>
      <c r="F23" s="52"/>
      <c r="G23" s="52"/>
      <c r="H23" s="7"/>
      <c r="I23" s="7"/>
      <c r="J23" s="7">
        <f t="shared" si="7"/>
        <v>0</v>
      </c>
      <c r="K23" s="7">
        <f t="shared" si="8"/>
        <v>0</v>
      </c>
      <c r="L23" s="8"/>
      <c r="M23" s="9"/>
      <c r="N23" s="10"/>
      <c r="O23" s="10"/>
      <c r="P23" s="10"/>
      <c r="Q23" s="10"/>
      <c r="R23" s="10"/>
      <c r="S23" s="10"/>
      <c r="T23" s="10"/>
      <c r="U23" s="10"/>
      <c r="V23" s="10"/>
      <c r="W23" s="10"/>
      <c r="X23" s="8"/>
    </row>
    <row r="24" spans="1:24" x14ac:dyDescent="0.3">
      <c r="A24" s="3">
        <v>22</v>
      </c>
      <c r="B24" s="56"/>
      <c r="C24" s="56"/>
      <c r="D24" s="5"/>
      <c r="E24" s="51"/>
      <c r="F24" s="52"/>
      <c r="G24" s="52"/>
      <c r="H24" s="7"/>
      <c r="I24" s="7"/>
      <c r="J24" s="7">
        <f t="shared" si="7"/>
        <v>0</v>
      </c>
      <c r="K24" s="7">
        <f t="shared" si="8"/>
        <v>0</v>
      </c>
      <c r="L24" s="8"/>
      <c r="M24" s="9"/>
      <c r="N24" s="10"/>
      <c r="O24" s="10"/>
      <c r="P24" s="10"/>
      <c r="Q24" s="10"/>
      <c r="R24" s="10"/>
      <c r="S24" s="10"/>
      <c r="T24" s="10"/>
      <c r="U24" s="10"/>
      <c r="V24" s="10"/>
      <c r="W24" s="10"/>
      <c r="X24" s="8"/>
    </row>
    <row r="25" spans="1:24" x14ac:dyDescent="0.3">
      <c r="A25" s="15">
        <v>23</v>
      </c>
      <c r="B25" s="56"/>
      <c r="C25" s="56"/>
      <c r="D25" s="5"/>
      <c r="E25" s="51"/>
      <c r="F25" s="52"/>
      <c r="G25" s="52"/>
      <c r="H25" s="7"/>
      <c r="I25" s="7"/>
      <c r="J25" s="7">
        <f t="shared" si="7"/>
        <v>0</v>
      </c>
      <c r="K25" s="7">
        <f t="shared" si="8"/>
        <v>0</v>
      </c>
      <c r="L25" s="8"/>
      <c r="M25" s="9"/>
      <c r="N25" s="10"/>
      <c r="O25" s="10"/>
      <c r="P25" s="10"/>
      <c r="Q25" s="10"/>
      <c r="R25" s="10"/>
      <c r="S25" s="10"/>
      <c r="T25" s="10"/>
      <c r="U25" s="10"/>
      <c r="V25" s="10"/>
      <c r="W25" s="10"/>
      <c r="X25" s="8"/>
    </row>
    <row r="26" spans="1:24" x14ac:dyDescent="0.3">
      <c r="A26" s="3">
        <v>24</v>
      </c>
      <c r="B26" s="56"/>
      <c r="C26" s="56"/>
      <c r="D26" s="5"/>
      <c r="E26" s="51"/>
      <c r="F26" s="52"/>
      <c r="G26" s="52"/>
      <c r="H26" s="7"/>
      <c r="I26" s="7"/>
      <c r="J26" s="7">
        <f t="shared" si="7"/>
        <v>0</v>
      </c>
      <c r="K26" s="7">
        <f t="shared" si="8"/>
        <v>0</v>
      </c>
      <c r="L26" s="8"/>
      <c r="M26" s="9"/>
      <c r="N26" s="10"/>
      <c r="O26" s="10"/>
      <c r="P26" s="10"/>
      <c r="Q26" s="10"/>
      <c r="R26" s="10"/>
      <c r="S26" s="10"/>
      <c r="T26" s="10"/>
      <c r="U26" s="10"/>
      <c r="V26" s="10"/>
      <c r="W26" s="10"/>
      <c r="X26" s="8"/>
    </row>
    <row r="27" spans="1:24" ht="17.25" thickBot="1" x14ac:dyDescent="0.35">
      <c r="A27" s="15">
        <v>25</v>
      </c>
      <c r="B27" s="60"/>
      <c r="C27" s="60"/>
      <c r="D27" s="5"/>
      <c r="E27" s="6"/>
      <c r="F27" s="53"/>
      <c r="G27" s="53"/>
      <c r="H27" s="19"/>
      <c r="I27" s="19"/>
      <c r="J27" s="7">
        <f t="shared" si="7"/>
        <v>0</v>
      </c>
      <c r="K27" s="7">
        <f t="shared" si="8"/>
        <v>0</v>
      </c>
      <c r="L27" s="20"/>
      <c r="M27" s="21"/>
      <c r="N27" s="22"/>
      <c r="O27" s="22"/>
      <c r="P27" s="22"/>
      <c r="Q27" s="22"/>
      <c r="R27" s="22"/>
      <c r="S27" s="22"/>
      <c r="T27" s="22"/>
      <c r="U27" s="22"/>
      <c r="V27" s="22"/>
      <c r="W27" s="22"/>
      <c r="X27" s="20"/>
    </row>
    <row r="28" spans="1:24" s="1" customFormat="1" ht="18.75" thickBot="1" x14ac:dyDescent="0.4">
      <c r="A28" s="93" t="s">
        <v>100</v>
      </c>
      <c r="B28" s="94"/>
      <c r="C28" s="94"/>
      <c r="D28" s="94"/>
      <c r="E28" s="94"/>
      <c r="F28" s="94"/>
      <c r="G28" s="94"/>
      <c r="H28" s="94"/>
      <c r="I28" s="95"/>
      <c r="J28" s="32">
        <f t="shared" ref="J28:X28" si="9">SUM(J19:J27)</f>
        <v>31000</v>
      </c>
      <c r="K28" s="32">
        <f t="shared" si="9"/>
        <v>36890</v>
      </c>
      <c r="L28" s="33">
        <f t="shared" si="9"/>
        <v>0</v>
      </c>
      <c r="M28" s="31">
        <f t="shared" si="9"/>
        <v>0</v>
      </c>
      <c r="N28" s="32">
        <f t="shared" si="9"/>
        <v>0</v>
      </c>
      <c r="O28" s="32">
        <f t="shared" si="9"/>
        <v>0</v>
      </c>
      <c r="P28" s="32">
        <f t="shared" si="9"/>
        <v>0</v>
      </c>
      <c r="Q28" s="32">
        <f t="shared" si="9"/>
        <v>0</v>
      </c>
      <c r="R28" s="32">
        <f t="shared" si="9"/>
        <v>0</v>
      </c>
      <c r="S28" s="32">
        <f t="shared" si="9"/>
        <v>0</v>
      </c>
      <c r="T28" s="32">
        <f t="shared" si="9"/>
        <v>0</v>
      </c>
      <c r="U28" s="32">
        <f t="shared" si="9"/>
        <v>0</v>
      </c>
      <c r="V28" s="32">
        <f t="shared" si="9"/>
        <v>0</v>
      </c>
      <c r="W28" s="32">
        <f t="shared" si="9"/>
        <v>0</v>
      </c>
      <c r="X28" s="33">
        <f t="shared" si="9"/>
        <v>36890</v>
      </c>
    </row>
    <row r="29" spans="1:24" s="1" customFormat="1" ht="18.75" thickBot="1" x14ac:dyDescent="0.4">
      <c r="A29" s="99" t="s">
        <v>93</v>
      </c>
      <c r="B29" s="100"/>
      <c r="C29" s="100"/>
      <c r="D29" s="100"/>
      <c r="E29" s="100"/>
      <c r="F29" s="100"/>
      <c r="G29" s="100"/>
      <c r="H29" s="100"/>
      <c r="I29" s="101"/>
      <c r="J29" s="34">
        <f t="shared" ref="J29:X29" si="10">J17+J28</f>
        <v>134328</v>
      </c>
      <c r="K29" s="35">
        <f t="shared" si="10"/>
        <v>147871.20000000001</v>
      </c>
      <c r="L29" s="36">
        <f t="shared" si="10"/>
        <v>0</v>
      </c>
      <c r="M29" s="34">
        <f t="shared" si="10"/>
        <v>40882.6</v>
      </c>
      <c r="N29" s="35">
        <f t="shared" si="10"/>
        <v>6372.5999999999995</v>
      </c>
      <c r="O29" s="35">
        <f t="shared" si="10"/>
        <v>6372.5999999999995</v>
      </c>
      <c r="P29" s="35">
        <f t="shared" si="10"/>
        <v>6372.5999999999995</v>
      </c>
      <c r="Q29" s="35">
        <f t="shared" si="10"/>
        <v>6372.5999999999995</v>
      </c>
      <c r="R29" s="35">
        <f t="shared" si="10"/>
        <v>6372.5999999999995</v>
      </c>
      <c r="S29" s="35">
        <f t="shared" si="10"/>
        <v>6372.5999999999995</v>
      </c>
      <c r="T29" s="35">
        <f t="shared" si="10"/>
        <v>6372.5999999999995</v>
      </c>
      <c r="U29" s="35">
        <f t="shared" si="10"/>
        <v>6372.5999999999995</v>
      </c>
      <c r="V29" s="35">
        <f t="shared" si="10"/>
        <v>6372.5999999999995</v>
      </c>
      <c r="W29" s="35">
        <f t="shared" si="10"/>
        <v>6372.5999999999995</v>
      </c>
      <c r="X29" s="36">
        <f t="shared" si="10"/>
        <v>43262.6</v>
      </c>
    </row>
    <row r="30" spans="1:24" ht="17.25" thickBot="1" x14ac:dyDescent="0.35"/>
    <row r="31" spans="1:24" ht="27" customHeight="1" thickBot="1" x14ac:dyDescent="0.35">
      <c r="A31" s="81" t="s">
        <v>96</v>
      </c>
      <c r="B31" s="82"/>
      <c r="C31" s="82"/>
      <c r="D31" s="83"/>
      <c r="E31" s="26">
        <f>E32+E33</f>
        <v>148000</v>
      </c>
      <c r="F31" s="27" t="s">
        <v>97</v>
      </c>
    </row>
    <row r="32" spans="1:24" ht="38.25" customHeight="1" x14ac:dyDescent="0.3">
      <c r="A32" s="84" t="s">
        <v>103</v>
      </c>
      <c r="B32" s="85"/>
      <c r="C32" s="85"/>
      <c r="D32" s="85"/>
      <c r="E32" s="37">
        <v>111000</v>
      </c>
      <c r="F32" s="38" t="s">
        <v>97</v>
      </c>
    </row>
    <row r="33" spans="1:6" s="2" customFormat="1" ht="69.75" customHeight="1" thickBot="1" x14ac:dyDescent="0.35">
      <c r="A33" s="86" t="s">
        <v>104</v>
      </c>
      <c r="B33" s="87"/>
      <c r="C33" s="87"/>
      <c r="D33" s="87"/>
      <c r="E33" s="39">
        <v>37000</v>
      </c>
      <c r="F33" s="40" t="s">
        <v>97</v>
      </c>
    </row>
  </sheetData>
  <mergeCells count="21">
    <mergeCell ref="B1:B2"/>
    <mergeCell ref="C1:C2"/>
    <mergeCell ref="D1:D2"/>
    <mergeCell ref="E1:E2"/>
    <mergeCell ref="F1:F2"/>
    <mergeCell ref="A31:D31"/>
    <mergeCell ref="A32:D32"/>
    <mergeCell ref="A33:D33"/>
    <mergeCell ref="M1:X1"/>
    <mergeCell ref="A3:L3"/>
    <mergeCell ref="A17:I17"/>
    <mergeCell ref="A18:L18"/>
    <mergeCell ref="A28:I28"/>
    <mergeCell ref="A29:I29"/>
    <mergeCell ref="G1:G2"/>
    <mergeCell ref="H1:H2"/>
    <mergeCell ref="I1:I2"/>
    <mergeCell ref="J1:J2"/>
    <mergeCell ref="K1:K2"/>
    <mergeCell ref="L1:L2"/>
    <mergeCell ref="A1:A2"/>
  </mergeCells>
  <dataValidations count="1">
    <dataValidation type="list" allowBlank="1" showInputMessage="1" showErrorMessage="1" sqref="E4:E12 E20">
      <formula1>$B$64:$B$65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Eligibile'!$B$67:$B$68</xm:f>
          </x14:formula1>
          <xm:sqref>E19 E21:E27 E13:E16</xm:sqref>
        </x14:dataValidation>
        <x14:dataValidation type="list" allowBlank="1" showInputMessage="1" showErrorMessage="1">
          <x14:formula1>
            <xm:f>'Cheltuieli Eligibile'!$C$2:$C$63</xm:f>
          </x14:formula1>
          <xm:sqref>D4:D8 D19:D27 D10:D16</xm:sqref>
        </x14:dataValidation>
        <x14:dataValidation type="list" allowBlank="1" showInputMessage="1" showErrorMessage="1">
          <x14:formula1>
            <xm:f>'Cheltuieli Eligibile'!$D$63</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topLeftCell="A28" workbookViewId="0">
      <selection activeCell="C58" sqref="C58"/>
    </sheetView>
  </sheetViews>
  <sheetFormatPr defaultRowHeight="16.5" x14ac:dyDescent="0.3"/>
  <cols>
    <col min="1" max="1" width="5.85546875" style="2" customWidth="1"/>
    <col min="2" max="2" width="75" style="2" customWidth="1"/>
    <col min="3" max="3" width="76" style="41" customWidth="1"/>
    <col min="4" max="4" width="8.85546875" style="2" customWidth="1"/>
    <col min="5" max="16384" width="9.140625" style="2"/>
  </cols>
  <sheetData>
    <row r="1" spans="1:3" ht="17.25" thickBot="1" x14ac:dyDescent="0.35">
      <c r="A1" s="115" t="s">
        <v>109</v>
      </c>
      <c r="B1" s="116"/>
      <c r="C1" s="117"/>
    </row>
    <row r="2" spans="1:3" x14ac:dyDescent="0.3">
      <c r="A2" s="121" t="s">
        <v>107</v>
      </c>
      <c r="B2" s="126" t="s">
        <v>0</v>
      </c>
      <c r="C2" s="45" t="s">
        <v>1</v>
      </c>
    </row>
    <row r="3" spans="1:3" x14ac:dyDescent="0.3">
      <c r="A3" s="122"/>
      <c r="B3" s="127"/>
      <c r="C3" s="43" t="s">
        <v>65</v>
      </c>
    </row>
    <row r="4" spans="1:3" ht="33" x14ac:dyDescent="0.3">
      <c r="A4" s="122"/>
      <c r="B4" s="127"/>
      <c r="C4" s="43" t="s">
        <v>2</v>
      </c>
    </row>
    <row r="5" spans="1:3" x14ac:dyDescent="0.3">
      <c r="A5" s="122"/>
      <c r="B5" s="125" t="s">
        <v>3</v>
      </c>
      <c r="C5" s="43" t="s">
        <v>66</v>
      </c>
    </row>
    <row r="6" spans="1:3" x14ac:dyDescent="0.3">
      <c r="A6" s="122"/>
      <c r="B6" s="125"/>
      <c r="C6" s="43" t="s">
        <v>67</v>
      </c>
    </row>
    <row r="7" spans="1:3" ht="66" x14ac:dyDescent="0.3">
      <c r="A7" s="122"/>
      <c r="B7" s="125"/>
      <c r="C7" s="43" t="s">
        <v>68</v>
      </c>
    </row>
    <row r="8" spans="1:3" x14ac:dyDescent="0.3">
      <c r="A8" s="122"/>
      <c r="B8" s="125"/>
      <c r="C8" s="43" t="s">
        <v>69</v>
      </c>
    </row>
    <row r="9" spans="1:3" ht="33" x14ac:dyDescent="0.3">
      <c r="A9" s="122"/>
      <c r="B9" s="46" t="s">
        <v>4</v>
      </c>
      <c r="C9" s="43" t="s">
        <v>4</v>
      </c>
    </row>
    <row r="10" spans="1:3" ht="66" x14ac:dyDescent="0.3">
      <c r="A10" s="122"/>
      <c r="B10" s="46" t="s">
        <v>5</v>
      </c>
      <c r="C10" s="43" t="s">
        <v>5</v>
      </c>
    </row>
    <row r="11" spans="1:3" ht="49.5" x14ac:dyDescent="0.3">
      <c r="A11" s="122"/>
      <c r="B11" s="46" t="s">
        <v>6</v>
      </c>
      <c r="C11" s="43" t="s">
        <v>6</v>
      </c>
    </row>
    <row r="12" spans="1:3" ht="66" x14ac:dyDescent="0.3">
      <c r="A12" s="122"/>
      <c r="B12" s="46" t="s">
        <v>7</v>
      </c>
      <c r="C12" s="43" t="s">
        <v>7</v>
      </c>
    </row>
    <row r="13" spans="1:3" x14ac:dyDescent="0.3">
      <c r="A13" s="122"/>
      <c r="B13" s="46" t="s">
        <v>8</v>
      </c>
      <c r="C13" s="43" t="s">
        <v>8</v>
      </c>
    </row>
    <row r="14" spans="1:3" x14ac:dyDescent="0.3">
      <c r="A14" s="122"/>
      <c r="B14" s="46" t="s">
        <v>9</v>
      </c>
      <c r="C14" s="43" t="s">
        <v>9</v>
      </c>
    </row>
    <row r="15" spans="1:3" ht="33" x14ac:dyDescent="0.3">
      <c r="A15" s="122"/>
      <c r="B15" s="46" t="s">
        <v>19</v>
      </c>
      <c r="C15" s="43" t="s">
        <v>19</v>
      </c>
    </row>
    <row r="16" spans="1:3" x14ac:dyDescent="0.3">
      <c r="A16" s="122"/>
      <c r="B16" s="46" t="s">
        <v>10</v>
      </c>
      <c r="C16" s="43" t="s">
        <v>10</v>
      </c>
    </row>
    <row r="17" spans="1:3" x14ac:dyDescent="0.3">
      <c r="A17" s="122"/>
      <c r="B17" s="46" t="s">
        <v>11</v>
      </c>
      <c r="C17" s="43" t="s">
        <v>11</v>
      </c>
    </row>
    <row r="18" spans="1:3" ht="33" x14ac:dyDescent="0.3">
      <c r="A18" s="122"/>
      <c r="B18" s="46" t="s">
        <v>12</v>
      </c>
      <c r="C18" s="43" t="s">
        <v>12</v>
      </c>
    </row>
    <row r="19" spans="1:3" x14ac:dyDescent="0.3">
      <c r="A19" s="122"/>
      <c r="B19" s="46" t="s">
        <v>13</v>
      </c>
      <c r="C19" s="43" t="s">
        <v>13</v>
      </c>
    </row>
    <row r="20" spans="1:3" ht="33" x14ac:dyDescent="0.3">
      <c r="A20" s="122"/>
      <c r="B20" s="46" t="s">
        <v>14</v>
      </c>
      <c r="C20" s="43" t="s">
        <v>14</v>
      </c>
    </row>
    <row r="21" spans="1:3" x14ac:dyDescent="0.3">
      <c r="A21" s="122"/>
      <c r="B21" s="125" t="s">
        <v>15</v>
      </c>
      <c r="C21" s="43" t="s">
        <v>16</v>
      </c>
    </row>
    <row r="22" spans="1:3" x14ac:dyDescent="0.3">
      <c r="A22" s="122"/>
      <c r="B22" s="125"/>
      <c r="C22" s="43" t="s">
        <v>17</v>
      </c>
    </row>
    <row r="23" spans="1:3" ht="33" x14ac:dyDescent="0.3">
      <c r="A23" s="122"/>
      <c r="B23" s="125"/>
      <c r="C23" s="43" t="s">
        <v>18</v>
      </c>
    </row>
    <row r="24" spans="1:3" ht="33.75" thickBot="1" x14ac:dyDescent="0.35">
      <c r="A24" s="123"/>
      <c r="B24" s="128"/>
      <c r="C24" s="47" t="s">
        <v>20</v>
      </c>
    </row>
    <row r="25" spans="1:3" ht="16.5" customHeight="1" x14ac:dyDescent="0.3">
      <c r="A25" s="118" t="s">
        <v>108</v>
      </c>
      <c r="B25" s="129" t="s">
        <v>21</v>
      </c>
      <c r="C25" s="48" t="s">
        <v>22</v>
      </c>
    </row>
    <row r="26" spans="1:3" ht="33" x14ac:dyDescent="0.3">
      <c r="A26" s="119"/>
      <c r="B26" s="125"/>
      <c r="C26" s="44" t="s">
        <v>23</v>
      </c>
    </row>
    <row r="27" spans="1:3" x14ac:dyDescent="0.3">
      <c r="A27" s="119"/>
      <c r="B27" s="46" t="s">
        <v>24</v>
      </c>
      <c r="C27" s="44" t="s">
        <v>24</v>
      </c>
    </row>
    <row r="28" spans="1:3" ht="33" x14ac:dyDescent="0.3">
      <c r="A28" s="119"/>
      <c r="B28" s="46" t="s">
        <v>25</v>
      </c>
      <c r="C28" s="44" t="s">
        <v>25</v>
      </c>
    </row>
    <row r="29" spans="1:3" x14ac:dyDescent="0.3">
      <c r="A29" s="119"/>
      <c r="B29" s="124" t="s">
        <v>26</v>
      </c>
      <c r="C29" s="44" t="s">
        <v>59</v>
      </c>
    </row>
    <row r="30" spans="1:3" x14ac:dyDescent="0.3">
      <c r="A30" s="119"/>
      <c r="B30" s="124"/>
      <c r="C30" s="44" t="s">
        <v>60</v>
      </c>
    </row>
    <row r="31" spans="1:3" x14ac:dyDescent="0.3">
      <c r="A31" s="119"/>
      <c r="B31" s="124"/>
      <c r="C31" s="44" t="s">
        <v>61</v>
      </c>
    </row>
    <row r="32" spans="1:3" x14ac:dyDescent="0.3">
      <c r="A32" s="119"/>
      <c r="B32" s="124"/>
      <c r="C32" s="44" t="s">
        <v>62</v>
      </c>
    </row>
    <row r="33" spans="1:3" x14ac:dyDescent="0.3">
      <c r="A33" s="119"/>
      <c r="B33" s="124"/>
      <c r="C33" s="44" t="s">
        <v>63</v>
      </c>
    </row>
    <row r="34" spans="1:3" x14ac:dyDescent="0.3">
      <c r="A34" s="119"/>
      <c r="B34" s="124"/>
      <c r="C34" s="44" t="s">
        <v>64</v>
      </c>
    </row>
    <row r="35" spans="1:3" x14ac:dyDescent="0.3">
      <c r="A35" s="119"/>
      <c r="B35" s="124" t="s">
        <v>27</v>
      </c>
      <c r="C35" s="44" t="s">
        <v>56</v>
      </c>
    </row>
    <row r="36" spans="1:3" x14ac:dyDescent="0.3">
      <c r="A36" s="119"/>
      <c r="B36" s="124"/>
      <c r="C36" s="44" t="s">
        <v>57</v>
      </c>
    </row>
    <row r="37" spans="1:3" x14ac:dyDescent="0.3">
      <c r="A37" s="119"/>
      <c r="B37" s="124"/>
      <c r="C37" s="44" t="s">
        <v>58</v>
      </c>
    </row>
    <row r="38" spans="1:3" x14ac:dyDescent="0.3">
      <c r="A38" s="119"/>
      <c r="B38" s="125" t="s">
        <v>28</v>
      </c>
      <c r="C38" s="44" t="s">
        <v>52</v>
      </c>
    </row>
    <row r="39" spans="1:3" x14ac:dyDescent="0.3">
      <c r="A39" s="119"/>
      <c r="B39" s="125"/>
      <c r="C39" s="44" t="s">
        <v>53</v>
      </c>
    </row>
    <row r="40" spans="1:3" x14ac:dyDescent="0.3">
      <c r="A40" s="119"/>
      <c r="B40" s="125"/>
      <c r="C40" s="44" t="s">
        <v>54</v>
      </c>
    </row>
    <row r="41" spans="1:3" x14ac:dyDescent="0.3">
      <c r="A41" s="119"/>
      <c r="B41" s="125"/>
      <c r="C41" s="44" t="s">
        <v>55</v>
      </c>
    </row>
    <row r="42" spans="1:3" x14ac:dyDescent="0.3">
      <c r="A42" s="119"/>
      <c r="B42" s="46" t="s">
        <v>29</v>
      </c>
      <c r="C42" s="44" t="s">
        <v>29</v>
      </c>
    </row>
    <row r="43" spans="1:3" x14ac:dyDescent="0.3">
      <c r="A43" s="119"/>
      <c r="B43" s="46" t="s">
        <v>30</v>
      </c>
      <c r="C43" s="44" t="s">
        <v>30</v>
      </c>
    </row>
    <row r="44" spans="1:3" x14ac:dyDescent="0.3">
      <c r="A44" s="119"/>
      <c r="B44" s="46" t="s">
        <v>31</v>
      </c>
      <c r="C44" s="44" t="s">
        <v>31</v>
      </c>
    </row>
    <row r="45" spans="1:3" x14ac:dyDescent="0.3">
      <c r="A45" s="119"/>
      <c r="B45" s="46" t="s">
        <v>32</v>
      </c>
      <c r="C45" s="44" t="s">
        <v>32</v>
      </c>
    </row>
    <row r="46" spans="1:3" x14ac:dyDescent="0.3">
      <c r="A46" s="119"/>
      <c r="B46" s="46" t="s">
        <v>33</v>
      </c>
      <c r="C46" s="44" t="s">
        <v>33</v>
      </c>
    </row>
    <row r="47" spans="1:3" ht="33" x14ac:dyDescent="0.3">
      <c r="A47" s="119"/>
      <c r="B47" s="46" t="s">
        <v>34</v>
      </c>
      <c r="C47" s="44" t="s">
        <v>34</v>
      </c>
    </row>
    <row r="48" spans="1:3" x14ac:dyDescent="0.3">
      <c r="A48" s="119"/>
      <c r="B48" s="46" t="s">
        <v>35</v>
      </c>
      <c r="C48" s="44" t="s">
        <v>35</v>
      </c>
    </row>
    <row r="49" spans="1:3" x14ac:dyDescent="0.3">
      <c r="A49" s="119"/>
      <c r="B49" s="46" t="s">
        <v>36</v>
      </c>
      <c r="C49" s="44" t="s">
        <v>36</v>
      </c>
    </row>
    <row r="50" spans="1:3" x14ac:dyDescent="0.3">
      <c r="A50" s="119"/>
      <c r="B50" s="125" t="s">
        <v>37</v>
      </c>
      <c r="C50" s="44" t="s">
        <v>38</v>
      </c>
    </row>
    <row r="51" spans="1:3" x14ac:dyDescent="0.3">
      <c r="A51" s="119"/>
      <c r="B51" s="125"/>
      <c r="C51" s="44" t="s">
        <v>39</v>
      </c>
    </row>
    <row r="52" spans="1:3" x14ac:dyDescent="0.3">
      <c r="A52" s="119"/>
      <c r="B52" s="125"/>
      <c r="C52" s="44" t="s">
        <v>40</v>
      </c>
    </row>
    <row r="53" spans="1:3" ht="33" x14ac:dyDescent="0.3">
      <c r="A53" s="119"/>
      <c r="B53" s="125"/>
      <c r="C53" s="44" t="s">
        <v>41</v>
      </c>
    </row>
    <row r="54" spans="1:3" x14ac:dyDescent="0.3">
      <c r="A54" s="119"/>
      <c r="B54" s="125" t="s">
        <v>42</v>
      </c>
      <c r="C54" s="44" t="s">
        <v>49</v>
      </c>
    </row>
    <row r="55" spans="1:3" x14ac:dyDescent="0.3">
      <c r="A55" s="119"/>
      <c r="B55" s="125"/>
      <c r="C55" s="44" t="s">
        <v>50</v>
      </c>
    </row>
    <row r="56" spans="1:3" x14ac:dyDescent="0.3">
      <c r="A56" s="119"/>
      <c r="B56" s="125"/>
      <c r="C56" s="44" t="s">
        <v>51</v>
      </c>
    </row>
    <row r="57" spans="1:3" x14ac:dyDescent="0.3">
      <c r="A57" s="119"/>
      <c r="B57" s="46" t="s">
        <v>43</v>
      </c>
      <c r="C57" s="44" t="s">
        <v>43</v>
      </c>
    </row>
    <row r="58" spans="1:3" x14ac:dyDescent="0.3">
      <c r="A58" s="119"/>
      <c r="B58" s="46" t="s">
        <v>44</v>
      </c>
      <c r="C58" s="44" t="s">
        <v>44</v>
      </c>
    </row>
    <row r="59" spans="1:3" x14ac:dyDescent="0.3">
      <c r="A59" s="119"/>
      <c r="B59" s="46" t="s">
        <v>45</v>
      </c>
      <c r="C59" s="44" t="s">
        <v>45</v>
      </c>
    </row>
    <row r="60" spans="1:3" x14ac:dyDescent="0.3">
      <c r="A60" s="119"/>
      <c r="B60" s="46" t="s">
        <v>46</v>
      </c>
      <c r="C60" s="44" t="s">
        <v>46</v>
      </c>
    </row>
    <row r="61" spans="1:3" x14ac:dyDescent="0.3">
      <c r="A61" s="119"/>
      <c r="B61" s="46" t="s">
        <v>47</v>
      </c>
      <c r="C61" s="44" t="s">
        <v>47</v>
      </c>
    </row>
    <row r="62" spans="1:3" x14ac:dyDescent="0.3">
      <c r="A62" s="119"/>
      <c r="B62" s="57" t="s">
        <v>48</v>
      </c>
      <c r="C62" s="58" t="s">
        <v>48</v>
      </c>
    </row>
    <row r="63" spans="1:3" ht="17.25" thickBot="1" x14ac:dyDescent="0.35">
      <c r="A63" s="120"/>
      <c r="B63" s="49" t="s">
        <v>121</v>
      </c>
      <c r="C63" s="50" t="s">
        <v>121</v>
      </c>
    </row>
    <row r="64" spans="1:3" ht="102.75" customHeight="1" thickBot="1" x14ac:dyDescent="0.35">
      <c r="A64" s="112" t="s">
        <v>106</v>
      </c>
      <c r="B64" s="113"/>
      <c r="C64" s="114"/>
    </row>
    <row r="65" spans="1:2" x14ac:dyDescent="0.3">
      <c r="A65" s="42"/>
    </row>
    <row r="66" spans="1:2" x14ac:dyDescent="0.3">
      <c r="A66" s="42"/>
    </row>
    <row r="67" spans="1:2" x14ac:dyDescent="0.3">
      <c r="A67" s="41"/>
      <c r="B67" s="41" t="s">
        <v>72</v>
      </c>
    </row>
    <row r="68" spans="1:2" x14ac:dyDescent="0.3">
      <c r="A68" s="41"/>
      <c r="B68" s="41" t="s">
        <v>94</v>
      </c>
    </row>
  </sheetData>
  <mergeCells count="13">
    <mergeCell ref="A64:C64"/>
    <mergeCell ref="A1:C1"/>
    <mergeCell ref="A25:A63"/>
    <mergeCell ref="A2:A24"/>
    <mergeCell ref="B29:B34"/>
    <mergeCell ref="B35:B37"/>
    <mergeCell ref="B38:B41"/>
    <mergeCell ref="B50:B53"/>
    <mergeCell ref="B54:B56"/>
    <mergeCell ref="B2:B4"/>
    <mergeCell ref="B5:B8"/>
    <mergeCell ref="B21:B24"/>
    <mergeCell ref="B25:B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Buget Plan de afaceri_106932</vt:lpstr>
      <vt:lpstr>Cheltuieli Eligibile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PC-10</cp:lastModifiedBy>
  <cp:lastPrinted>2018-05-21T12:29:45Z</cp:lastPrinted>
  <dcterms:created xsi:type="dcterms:W3CDTF">2018-04-26T16:04:39Z</dcterms:created>
  <dcterms:modified xsi:type="dcterms:W3CDTF">2019-01-25T13:25:41Z</dcterms:modified>
</cp:coreProperties>
</file>