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
    </mc:Choice>
  </mc:AlternateContent>
  <bookViews>
    <workbookView xWindow="0" yWindow="0" windowWidth="24000" windowHeight="9735"/>
  </bookViews>
  <sheets>
    <sheet name="Buget Plan de afaceri_106932" sheetId="2" r:id="rId1"/>
    <sheet name="Cheltuieli Eligibile" sheetId="3" r:id="rId2"/>
  </sheets>
  <calcPr calcId="152511"/>
</workbook>
</file>

<file path=xl/calcChain.xml><?xml version="1.0" encoding="utf-8"?>
<calcChain xmlns="http://schemas.openxmlformats.org/spreadsheetml/2006/main">
  <c r="I10" i="2" l="1"/>
  <c r="K10" i="2" s="1"/>
  <c r="J10" i="2"/>
  <c r="N10" i="2"/>
  <c r="O10" i="2"/>
  <c r="R10" i="2"/>
  <c r="S10" i="2"/>
  <c r="V10" i="2"/>
  <c r="W10" i="2"/>
  <c r="I11" i="2"/>
  <c r="M11" i="2" s="1"/>
  <c r="J11" i="2"/>
  <c r="K11" i="2"/>
  <c r="N11" i="2"/>
  <c r="O11" i="2"/>
  <c r="P11" i="2"/>
  <c r="R11" i="2"/>
  <c r="S11" i="2"/>
  <c r="T11" i="2"/>
  <c r="V11" i="2"/>
  <c r="W11" i="2"/>
  <c r="X11" i="2"/>
  <c r="U10" i="2" l="1"/>
  <c r="Q10" i="2"/>
  <c r="M10" i="2"/>
  <c r="U11" i="2"/>
  <c r="Q11" i="2"/>
  <c r="X10" i="2"/>
  <c r="T10" i="2"/>
  <c r="P10" i="2"/>
  <c r="J20" i="2"/>
  <c r="I20" i="2"/>
  <c r="K20" i="2" s="1"/>
  <c r="I13" i="2" l="1"/>
  <c r="K13" i="2" s="1"/>
  <c r="M13" i="2" s="1"/>
  <c r="N9" i="2" l="1"/>
  <c r="O9" i="2"/>
  <c r="P9" i="2"/>
  <c r="Q9" i="2"/>
  <c r="R9" i="2"/>
  <c r="S9" i="2"/>
  <c r="T9" i="2"/>
  <c r="U9" i="2"/>
  <c r="V9" i="2"/>
  <c r="W9" i="2"/>
  <c r="X9" i="2"/>
  <c r="M9" i="2"/>
  <c r="N5" i="2"/>
  <c r="O5" i="2"/>
  <c r="P5" i="2"/>
  <c r="Q5" i="2"/>
  <c r="R5" i="2"/>
  <c r="S5" i="2"/>
  <c r="T5" i="2"/>
  <c r="U5" i="2"/>
  <c r="V5" i="2"/>
  <c r="W5" i="2"/>
  <c r="X5" i="2"/>
  <c r="N6" i="2"/>
  <c r="O6" i="2"/>
  <c r="P6" i="2"/>
  <c r="Q6" i="2"/>
  <c r="R6" i="2"/>
  <c r="S6" i="2"/>
  <c r="T6" i="2"/>
  <c r="U6" i="2"/>
  <c r="V6" i="2"/>
  <c r="W6" i="2"/>
  <c r="X6" i="2"/>
  <c r="N7" i="2"/>
  <c r="O7" i="2"/>
  <c r="P7" i="2"/>
  <c r="Q7" i="2"/>
  <c r="R7" i="2"/>
  <c r="S7" i="2"/>
  <c r="T7" i="2"/>
  <c r="U7" i="2"/>
  <c r="V7" i="2"/>
  <c r="W7" i="2"/>
  <c r="X7" i="2"/>
  <c r="M5" i="2"/>
  <c r="M6" i="2"/>
  <c r="M7" i="2"/>
  <c r="N4" i="2"/>
  <c r="O4" i="2"/>
  <c r="P4" i="2"/>
  <c r="Q4" i="2"/>
  <c r="R4" i="2"/>
  <c r="S4" i="2"/>
  <c r="T4" i="2"/>
  <c r="U4" i="2"/>
  <c r="V4" i="2"/>
  <c r="W4" i="2"/>
  <c r="X4" i="2"/>
  <c r="M4" i="2"/>
  <c r="X20" i="2" l="1"/>
  <c r="I19" i="2"/>
  <c r="K19" i="2" s="1"/>
  <c r="X19" i="2" s="1"/>
  <c r="J12" i="2"/>
  <c r="I12" i="2"/>
  <c r="K9" i="2"/>
  <c r="I8" i="2"/>
  <c r="K8" i="2" s="1"/>
  <c r="M8" i="2" s="1"/>
  <c r="K22" i="2"/>
  <c r="K23" i="2"/>
  <c r="K24" i="2"/>
  <c r="K25" i="2"/>
  <c r="K26" i="2"/>
  <c r="K27" i="2"/>
  <c r="K5" i="2"/>
  <c r="K6" i="2"/>
  <c r="K7" i="2"/>
  <c r="K14" i="2"/>
  <c r="K15" i="2"/>
  <c r="K16" i="2"/>
  <c r="J22" i="2"/>
  <c r="J23" i="2"/>
  <c r="J24" i="2"/>
  <c r="J25" i="2"/>
  <c r="J26" i="2"/>
  <c r="J27" i="2"/>
  <c r="J19" i="2"/>
  <c r="J5" i="2"/>
  <c r="J6" i="2"/>
  <c r="J7" i="2"/>
  <c r="J8" i="2"/>
  <c r="J9" i="2"/>
  <c r="J13" i="2"/>
  <c r="J14" i="2"/>
  <c r="J15" i="2"/>
  <c r="J16" i="2"/>
  <c r="K4" i="2"/>
  <c r="J4" i="2"/>
  <c r="E31" i="2"/>
  <c r="W28" i="2"/>
  <c r="V28" i="2"/>
  <c r="U28" i="2"/>
  <c r="T28" i="2"/>
  <c r="S28" i="2"/>
  <c r="R28" i="2"/>
  <c r="Q28" i="2"/>
  <c r="P28" i="2"/>
  <c r="O28" i="2"/>
  <c r="N28" i="2"/>
  <c r="M28" i="2"/>
  <c r="L28" i="2"/>
  <c r="K12" i="2" l="1"/>
  <c r="O12" i="2"/>
  <c r="S12" i="2"/>
  <c r="W12" i="2"/>
  <c r="M12" i="2"/>
  <c r="N12" i="2"/>
  <c r="V12" i="2"/>
  <c r="P12" i="2"/>
  <c r="T12" i="2"/>
  <c r="X12" i="2"/>
  <c r="Q12" i="2"/>
  <c r="U12" i="2"/>
  <c r="R12" i="2"/>
  <c r="X28" i="2"/>
  <c r="J28" i="2"/>
  <c r="K28" i="2"/>
  <c r="J17" i="2"/>
  <c r="N17" i="2" l="1"/>
  <c r="N29" i="2" s="1"/>
  <c r="M17" i="2"/>
  <c r="M29" i="2" s="1"/>
  <c r="Q17" i="2"/>
  <c r="Q29" i="2" s="1"/>
  <c r="W17" i="2"/>
  <c r="W29" i="2" s="1"/>
  <c r="R17" i="2"/>
  <c r="R29" i="2" s="1"/>
  <c r="T17" i="2"/>
  <c r="T29" i="2" s="1"/>
  <c r="O17" i="2"/>
  <c r="O29" i="2" s="1"/>
  <c r="U17" i="2"/>
  <c r="U29" i="2" s="1"/>
  <c r="P17" i="2"/>
  <c r="P29" i="2" s="1"/>
  <c r="V17" i="2"/>
  <c r="V29" i="2" s="1"/>
  <c r="X17" i="2"/>
  <c r="X29" i="2" s="1"/>
  <c r="S17" i="2"/>
  <c r="S29" i="2" s="1"/>
  <c r="J29" i="2"/>
  <c r="K17" i="2"/>
  <c r="K29" i="2" s="1"/>
  <c r="L17" i="2"/>
  <c r="L29" i="2" s="1"/>
</calcChain>
</file>

<file path=xl/sharedStrings.xml><?xml version="1.0" encoding="utf-8"?>
<sst xmlns="http://schemas.openxmlformats.org/spreadsheetml/2006/main" count="202" uniqueCount="132">
  <si>
    <t>1. Cheltuieli cu salariile personalului nou-angajat</t>
  </si>
  <si>
    <t>1.1. Cheltuieli salariale</t>
  </si>
  <si>
    <t>1.3. Contribuţii sociale aferente cheltuielilor salariale şi cheltuielilor asimilate acestora (contribuţii angajaţi şi angajatori)</t>
  </si>
  <si>
    <t>2. Cheltuieli cu deplasarea personalului întreprinderilor nou-înfiinţate:</t>
  </si>
  <si>
    <t>3. Cheltuieli aferente diverselor achiziţii de servicii specializate, pentru care beneficiarul ajutorului de minimis nu are expertiza necesară</t>
  </si>
  <si>
    <t>4. Cheltuieli cu achiziția de active fixe corporale (altele decât terenuri și imobile), obiecte de inventar, materii prime și materiale, inclusiv materiale consumabile, alte cheltuieli pentru investiţii necesare funcţionării întreprinderilor</t>
  </si>
  <si>
    <t>5. Cheltuieli cu închirierea de sedii (inclusiv depozite), spații pentru desfășurarea diverselor activițăți ale întreprinderii, echipamente, vehicule, diverse bunuri</t>
  </si>
  <si>
    <t>6. Cheltuieli de leasing fără achiziție (leasing operațional) aferente funcţionării întreprinderilor (rate de leasing operațional plătite de întreprindere pentru: echipamente, vehicule, diverse bunuri mobile și imobile)</t>
  </si>
  <si>
    <t>7. Utilităţi aferente funcţionării întreprinderilor</t>
  </si>
  <si>
    <t>8. Servicii de administrare a clădirilor aferente funcţionării întreprinderilor</t>
  </si>
  <si>
    <t>10. Arhivare de documente aferente funcţionării întreprinderilor</t>
  </si>
  <si>
    <t>11. Amortizare de active aferente funcţionării întreprinderilor</t>
  </si>
  <si>
    <t>12. Cheltuieli financiare şi juridice (notariale) aferente funcţionării întreprinderilor</t>
  </si>
  <si>
    <t>13. Conectare la reţele informatice aferente funcţionării întreprinderilor</t>
  </si>
  <si>
    <t>14. Cheltuieli de informare şi publicitate aferente funcţionării întreprinderilor</t>
  </si>
  <si>
    <t>15. Alte cheltuieli aferente funcţionării întreprinderilor</t>
  </si>
  <si>
    <t>15.1. Prelucrare de date</t>
  </si>
  <si>
    <t>15.2. Întreţinere, actualizare şi dezvoltare de aplicaţii informatice</t>
  </si>
  <si>
    <t>15.3. Achiziţionare de publicaţii, cărţi, reviste de specialitate relevante pentru operaţiune, în format tipărit şi/sau electronic</t>
  </si>
  <si>
    <t>9. Servicii de întreţinere şi reparare de echipamente şi mijloace de transport aferente funcţionării întreprinderilor</t>
  </si>
  <si>
    <t>15.4. Concesiuni, brevete, licenţe, mărci comerciale, drepturi şi active similare</t>
  </si>
  <si>
    <t>16. Salarii aferente experților suport pentru activitatea managerului de proiect</t>
  </si>
  <si>
    <t>16.1. Salarii aferente personalului administrativ și auxiliar</t>
  </si>
  <si>
    <t>16.2. Contribuții sociale aferente cheltuielilor salariale şi cheltuielilor asimilate acestora (contribuții angajați şi angajatori)</t>
  </si>
  <si>
    <t>17. Chirie sediu administrativ al proiectului</t>
  </si>
  <si>
    <t>18. Plata serviciilor pentru medicina muncii, prevenirea şi stingerea incendiilor, sănătatea şi securitatea în muncă pentru personalul propriu</t>
  </si>
  <si>
    <t>19 Utilități:</t>
  </si>
  <si>
    <t>20. Servicii de administrare a clădirilor:</t>
  </si>
  <si>
    <t>21. Servicii de întreținere şi reparare echipamente şi mijloace de transport:</t>
  </si>
  <si>
    <t>22. Amortizare active</t>
  </si>
  <si>
    <t>23. Conectare la rețele informatice</t>
  </si>
  <si>
    <t>24. Arhivare documente</t>
  </si>
  <si>
    <t>25. Cheltuieli aferente procedurilor de achiziție</t>
  </si>
  <si>
    <t>26. Multiplicare, cu excepția materialelor de informare şi publicitate</t>
  </si>
  <si>
    <t>27. Cheltuieli aferente garanțiilor oferite de bănci sau alte instituții financiare</t>
  </si>
  <si>
    <t>28. Taxe notariale</t>
  </si>
  <si>
    <t>29. Abonamente la publicații de specialitate</t>
  </si>
  <si>
    <t>30. Cheltuieli financiare şi juridice (notariale):</t>
  </si>
  <si>
    <t>30.1. prime de asigurare bunuri (mobile şi imobile)</t>
  </si>
  <si>
    <t>30.2. asigurarea medicală pentru călătoriile în străinătate</t>
  </si>
  <si>
    <t>30.3. prime de asigurare obligatorie auto (excluzând asigurarea CASCO)</t>
  </si>
  <si>
    <t>30.4. cheltuieli aferente deschiderii, gestionării şi operării contului/ conturilor bancare al/ ale proiectului</t>
  </si>
  <si>
    <t>31. Materiale consumabile:</t>
  </si>
  <si>
    <t>32. producția materialelor publicitare şi de informare</t>
  </si>
  <si>
    <t>33. tipărirea/multiplicarea materialelor publicitare şi de informare</t>
  </si>
  <si>
    <t>34. difuzarea materialelor publicitare şi de informare</t>
  </si>
  <si>
    <t>35. dezvoltare/ adaptare pagini web</t>
  </si>
  <si>
    <t>36. închirierea de spațiu publicitar</t>
  </si>
  <si>
    <t>37. alte activități de informare şi publicitate</t>
  </si>
  <si>
    <t>31.1. cheltuieli cu materialele auxiliare</t>
  </si>
  <si>
    <t>31.2. cheltuieli cu materialele pentru ambalat</t>
  </si>
  <si>
    <t>31.3. cheltuieli cu alte materiale consumabile</t>
  </si>
  <si>
    <t>21.1. întreținere echipamente</t>
  </si>
  <si>
    <t>21.2. reparații echipamente</t>
  </si>
  <si>
    <t>21.3. întreținere mijloace de transport</t>
  </si>
  <si>
    <t>21.4. reparații mijloace de transport</t>
  </si>
  <si>
    <t>20.1. întreținerea curentă</t>
  </si>
  <si>
    <t>20.2. asigurarea securității clădirilor</t>
  </si>
  <si>
    <t>20.3. salubrizare şi igienizare</t>
  </si>
  <si>
    <t>19.1. apă şi canalizare</t>
  </si>
  <si>
    <t>19.2. servicii de salubrizare</t>
  </si>
  <si>
    <t>19.3. energie electrică</t>
  </si>
  <si>
    <t>19.4. energie termică şi/sau gaze naturale</t>
  </si>
  <si>
    <t>19.5. telefoane, fax, internet, acces la baze de date</t>
  </si>
  <si>
    <t>19.6. servicii poștale şi/sau servicii curierat</t>
  </si>
  <si>
    <t>1.2. Onorarii / venituri asimilate salariilor pentru experți proprii/ cooptați</t>
  </si>
  <si>
    <t>2.1. Cheltuieli pentru cazare</t>
  </si>
  <si>
    <t>2.2. Cheltuieli cu diurna personalului propriu</t>
  </si>
  <si>
    <t>2.3. Cheltuieli pentru transportul persoanelor (inclusiv transportul efectuat cu mijloacele de transport în comun sau taxi, gară, autogară sau port şi locul delegării ori locul de cazare, precum şi transportul efectuat pe distanța dintre locul de cazare şi locul delegării)</t>
  </si>
  <si>
    <t>2.4. Taxe şi asigurări de călătorie și asigurări medicale aferente deplasării</t>
  </si>
  <si>
    <t>Denumire Cheltuiala</t>
  </si>
  <si>
    <t>Categorie cheltuiala</t>
  </si>
  <si>
    <t>Directa</t>
  </si>
  <si>
    <t>Cost Unitar fara TVA</t>
  </si>
  <si>
    <t>Cantitate</t>
  </si>
  <si>
    <t>Unitate de masura</t>
  </si>
  <si>
    <t>Tip Cheltuiala</t>
  </si>
  <si>
    <t>TVA</t>
  </si>
  <si>
    <t>Total fara TVA</t>
  </si>
  <si>
    <t>Total cu TVA</t>
  </si>
  <si>
    <t>Contributie Proprie</t>
  </si>
  <si>
    <t>L1</t>
  </si>
  <si>
    <t>L2</t>
  </si>
  <si>
    <t>L3</t>
  </si>
  <si>
    <t>L4</t>
  </si>
  <si>
    <t>L5</t>
  </si>
  <si>
    <t>L6</t>
  </si>
  <si>
    <t>L7</t>
  </si>
  <si>
    <t>L8</t>
  </si>
  <si>
    <t>L9</t>
  </si>
  <si>
    <t>L10</t>
  </si>
  <si>
    <t>L11</t>
  </si>
  <si>
    <t>L12</t>
  </si>
  <si>
    <t>Buget Total Plan de Afaceri</t>
  </si>
  <si>
    <t>Indirecta</t>
  </si>
  <si>
    <t>Nr. Crt.</t>
  </si>
  <si>
    <t>Buget Maxim Plan de afaceri</t>
  </si>
  <si>
    <t>lei</t>
  </si>
  <si>
    <t>Descriere Cheltuiala</t>
  </si>
  <si>
    <t>Buget Total Plan de Afaceri - TRANSA I</t>
  </si>
  <si>
    <t>Buget Total Plan de Afaceri - TRANSA II</t>
  </si>
  <si>
    <t>TRANSA II</t>
  </si>
  <si>
    <t>TRANSA I</t>
  </si>
  <si>
    <r>
      <rPr>
        <b/>
        <sz val="11"/>
        <color theme="1"/>
        <rFont val="Trebuchet MS"/>
        <family val="2"/>
        <charset val="238"/>
      </rPr>
      <t>Transa I -</t>
    </r>
    <r>
      <rPr>
        <sz val="11"/>
        <color theme="1"/>
        <rFont val="Trebuchet MS"/>
        <family val="2"/>
        <charset val="238"/>
      </rPr>
      <t xml:space="preserve"> max. 75% din valoarea ajutorului de minimis, aprobat pe baza planului de afaceri selectat castigator, prevazut in contractul de subventie. </t>
    </r>
  </si>
  <si>
    <r>
      <rPr>
        <b/>
        <sz val="11"/>
        <color theme="1"/>
        <rFont val="Trebuchet MS"/>
        <family val="2"/>
        <charset val="238"/>
      </rPr>
      <t xml:space="preserve">Transa II </t>
    </r>
    <r>
      <rPr>
        <sz val="11"/>
        <color theme="1"/>
        <rFont val="Trebuchet MS"/>
        <family val="2"/>
        <charset val="238"/>
      </rPr>
      <t>- diferenta pana la valoarea totala a ajutorului de minimis, dupa ce beneficiarul ajutorului de minimis face dovada ca a realizat din activitatea curenta, in max. 12 luni, venituri reprezentand minimum 30% din valoarea transei initiale. In cazul in care acest termen nu este respectat, transa finala nu se mai acorda.</t>
    </r>
  </si>
  <si>
    <t>Grafic estimativ lunar - cheltuieli plan de afaceri</t>
  </si>
  <si>
    <r>
      <rPr>
        <b/>
        <sz val="11"/>
        <rFont val="Trebuchet MS"/>
        <family val="2"/>
        <charset val="238"/>
      </rPr>
      <t xml:space="preserve">NOTA! </t>
    </r>
    <r>
      <rPr>
        <sz val="11"/>
        <rFont val="Trebuchet MS"/>
        <family val="2"/>
        <charset val="238"/>
      </rPr>
      <t>Cheltuielile indirecte vor fi decontate ca finanțare forfetară de maximum 15% din costurile directe cu personalul care nu face obiectul subcontractării, prin aplicarea articolului 68 alineatul (1) litera (b) din REGULAMENTUL (UE) NR. 1303/2013 AL PARLAMENTULUI EUROPEAN ȘI AL CONSILIULUI din 17 decembrie 2013 de stabilire a unor dispoziții comune privind Fondul european de dezvoltare regională, Fondul social european, Fondul de coeziune, Fondul european agricol pentru dezvoltare rurală și Fondul european pentru pescuit și afaceri maritime, precum și de stabilire a unor dispoziții generale privind Fondul european de dezvoltare regională, Fondul social european, Fondul de coeziune și Fondul european pentru pescuit și afaceri maritime și de abrogare a Regulamentului (CE) nr. 1083/2006 al Consiliului</t>
    </r>
  </si>
  <si>
    <t>CHELTUIELI DIRECTE</t>
  </si>
  <si>
    <t>CHELTUIELI INDIRECTE</t>
  </si>
  <si>
    <t>CHELTUIELI ELIGIBILE PLAN DE AFACERI ROMANIA START-UP PLUS</t>
  </si>
  <si>
    <t>Salariu net Angajat 1</t>
  </si>
  <si>
    <t>8 h/zi x 12 luni</t>
  </si>
  <si>
    <t>luni</t>
  </si>
  <si>
    <t>Contributii (Angajat + Angajator) aferente SN Angajat 1</t>
  </si>
  <si>
    <t>Salariu net Angajat 2</t>
  </si>
  <si>
    <t>Contributii (Angajat + Angajator) aferente SN Angajat 2</t>
  </si>
  <si>
    <t>Echipament / Utilaj Productie</t>
  </si>
  <si>
    <t>Caracteristici sumare</t>
  </si>
  <si>
    <t>buc</t>
  </si>
  <si>
    <t>Chirie sediu implementare activitati</t>
  </si>
  <si>
    <t>Durata 12 luni</t>
  </si>
  <si>
    <t>38. Cheltuieli indirecte</t>
  </si>
  <si>
    <t>Utlitati</t>
  </si>
  <si>
    <t>Electricitate 12 luni</t>
  </si>
  <si>
    <t>Servicii contabilitate</t>
  </si>
  <si>
    <t>Contract 12 luni</t>
  </si>
  <si>
    <t>Caldura 12 luni</t>
  </si>
  <si>
    <t>Durata 1 luna</t>
  </si>
  <si>
    <t>Servicii Dezvoltare/ adaptare pagina web</t>
  </si>
  <si>
    <t>indirecta</t>
  </si>
  <si>
    <t>Pagina web</t>
  </si>
  <si>
    <t>Consultanta Vanzari-Marketing, Financiara si Juridica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</si>
</sst>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38"/>
      <scheme val="minor"/>
    </font>
    <font>
      <b/>
      <sz val="12"/>
      <color theme="1"/>
      <name val="Trebuchet MS"/>
      <family val="2"/>
      <charset val="238"/>
    </font>
    <font>
      <b/>
      <sz val="12"/>
      <name val="Trebuchet MS"/>
      <family val="2"/>
      <charset val="238"/>
    </font>
    <font>
      <sz val="12"/>
      <color theme="1"/>
      <name val="Trebuchet MS"/>
      <family val="2"/>
      <charset val="238"/>
    </font>
    <font>
      <sz val="11"/>
      <color theme="1"/>
      <name val="Trebuchet MS"/>
      <family val="2"/>
      <charset val="238"/>
    </font>
    <font>
      <sz val="11"/>
      <name val="Trebuchet MS"/>
      <family val="2"/>
      <charset val="238"/>
    </font>
    <font>
      <b/>
      <sz val="11"/>
      <color theme="1"/>
      <name val="Trebuchet MS"/>
      <family val="2"/>
      <charset val="238"/>
    </font>
    <font>
      <b/>
      <sz val="11"/>
      <name val="Trebuchet MS"/>
      <family val="2"/>
      <charset val="238"/>
    </font>
  </fonts>
  <fills count="9">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s>
  <borders count="45">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30">
    <xf numFmtId="0" fontId="0" fillId="0" borderId="0" xfId="0"/>
    <xf numFmtId="0" fontId="3" fillId="0" borderId="0" xfId="0" applyFont="1"/>
    <xf numFmtId="0" fontId="4" fillId="0" borderId="0" xfId="0" applyFont="1"/>
    <xf numFmtId="0" fontId="4" fillId="0" borderId="19" xfId="0" applyFont="1" applyBorder="1" applyAlignment="1">
      <alignment horizontal="center" vertical="center"/>
    </xf>
    <xf numFmtId="0" fontId="4" fillId="0" borderId="14" xfId="0" applyFont="1" applyBorder="1"/>
    <xf numFmtId="0" fontId="4" fillId="0" borderId="8" xfId="0" applyFont="1" applyBorder="1" applyAlignment="1">
      <alignment wrapText="1"/>
    </xf>
    <xf numFmtId="4" fontId="5" fillId="0" borderId="8" xfId="0" applyNumberFormat="1" applyFont="1" applyFill="1" applyBorder="1" applyAlignment="1">
      <alignment horizontal="right" vertical="center" wrapText="1"/>
    </xf>
    <xf numFmtId="4" fontId="5" fillId="0" borderId="7" xfId="0" applyNumberFormat="1" applyFont="1" applyFill="1" applyBorder="1" applyAlignment="1">
      <alignment horizontal="right" vertical="center" wrapText="1"/>
    </xf>
    <xf numFmtId="0" fontId="4" fillId="0" borderId="20" xfId="0" applyFont="1" applyBorder="1"/>
    <xf numFmtId="0" fontId="4" fillId="0" borderId="19" xfId="0" applyFont="1" applyBorder="1"/>
    <xf numFmtId="0" fontId="4" fillId="0" borderId="7" xfId="0" applyFont="1" applyBorder="1"/>
    <xf numFmtId="0" fontId="4" fillId="2" borderId="29" xfId="0" applyFont="1" applyFill="1" applyBorder="1"/>
    <xf numFmtId="0" fontId="4" fillId="2" borderId="33" xfId="0" applyFont="1" applyFill="1" applyBorder="1"/>
    <xf numFmtId="0" fontId="4" fillId="2" borderId="34" xfId="0" applyFont="1" applyFill="1" applyBorder="1"/>
    <xf numFmtId="0" fontId="4" fillId="0" borderId="7" xfId="0" applyFont="1" applyBorder="1" applyAlignment="1">
      <alignment wrapText="1"/>
    </xf>
    <xf numFmtId="0" fontId="4" fillId="0" borderId="24" xfId="0" applyFont="1" applyBorder="1" applyAlignment="1">
      <alignment horizontal="center" vertical="center"/>
    </xf>
    <xf numFmtId="0" fontId="4" fillId="0" borderId="25" xfId="0" applyFont="1" applyBorder="1"/>
    <xf numFmtId="0" fontId="4" fillId="0" borderId="24" xfId="0" applyFont="1" applyBorder="1"/>
    <xf numFmtId="0" fontId="4" fillId="0" borderId="8" xfId="0" applyFont="1" applyBorder="1"/>
    <xf numFmtId="4" fontId="5" fillId="0" borderId="9" xfId="0" applyNumberFormat="1" applyFont="1" applyFill="1" applyBorder="1" applyAlignment="1">
      <alignment horizontal="right" vertical="center" wrapText="1"/>
    </xf>
    <xf numFmtId="0" fontId="4" fillId="0" borderId="23" xfId="0" applyFont="1" applyBorder="1"/>
    <xf numFmtId="0" fontId="4" fillId="0" borderId="21" xfId="0" applyFont="1" applyBorder="1"/>
    <xf numFmtId="0" fontId="4" fillId="0" borderId="22" xfId="0" applyFont="1" applyBorder="1"/>
    <xf numFmtId="0" fontId="5" fillId="0" borderId="0" xfId="0" applyFont="1" applyFill="1" applyBorder="1" applyAlignment="1">
      <alignment horizontal="left"/>
    </xf>
    <xf numFmtId="49" fontId="5" fillId="0" borderId="0" xfId="0" applyNumberFormat="1" applyFont="1" applyFill="1" applyBorder="1" applyAlignment="1">
      <alignment horizontal="center"/>
    </xf>
    <xf numFmtId="0" fontId="5" fillId="0" borderId="0" xfId="0" applyFont="1" applyFill="1" applyBorder="1"/>
    <xf numFmtId="3" fontId="2" fillId="4" borderId="11" xfId="0" applyNumberFormat="1" applyFont="1" applyFill="1" applyBorder="1" applyAlignment="1">
      <alignment horizontal="center" vertical="center"/>
    </xf>
    <xf numFmtId="49" fontId="2" fillId="4" borderId="12" xfId="0" applyNumberFormat="1" applyFont="1" applyFill="1" applyBorder="1" applyAlignment="1">
      <alignment horizontal="center"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4" fontId="2" fillId="6" borderId="10" xfId="0" applyNumberFormat="1" applyFont="1" applyFill="1" applyBorder="1"/>
    <xf numFmtId="4" fontId="2" fillId="6" borderId="13" xfId="0" applyNumberFormat="1" applyFont="1" applyFill="1" applyBorder="1"/>
    <xf numFmtId="4" fontId="2" fillId="6" borderId="1" xfId="0" applyNumberFormat="1" applyFont="1" applyFill="1" applyBorder="1"/>
    <xf numFmtId="4" fontId="2" fillId="7" borderId="10" xfId="0" applyNumberFormat="1" applyFont="1" applyFill="1" applyBorder="1"/>
    <xf numFmtId="4" fontId="2" fillId="7" borderId="13" xfId="0" applyNumberFormat="1" applyFont="1" applyFill="1" applyBorder="1"/>
    <xf numFmtId="4" fontId="2" fillId="7" borderId="1" xfId="0" applyNumberFormat="1" applyFont="1" applyFill="1" applyBorder="1"/>
    <xf numFmtId="3" fontId="2" fillId="8" borderId="8" xfId="0" applyNumberFormat="1" applyFont="1" applyFill="1" applyBorder="1" applyAlignment="1">
      <alignment horizontal="center" vertical="center"/>
    </xf>
    <xf numFmtId="49" fontId="2" fillId="8" borderId="25" xfId="0" applyNumberFormat="1" applyFont="1" applyFill="1" applyBorder="1" applyAlignment="1">
      <alignment horizontal="center" vertical="center"/>
    </xf>
    <xf numFmtId="3" fontId="2" fillId="2" borderId="22" xfId="0" applyNumberFormat="1" applyFont="1" applyFill="1" applyBorder="1" applyAlignment="1">
      <alignment horizontal="center" vertical="center"/>
    </xf>
    <xf numFmtId="49" fontId="2" fillId="2" borderId="23" xfId="0" applyNumberFormat="1" applyFont="1" applyFill="1" applyBorder="1" applyAlignment="1">
      <alignment horizontal="center" vertical="center"/>
    </xf>
    <xf numFmtId="0" fontId="4" fillId="0" borderId="0" xfId="0" applyFont="1" applyAlignment="1">
      <alignment wrapText="1"/>
    </xf>
    <xf numFmtId="0" fontId="6" fillId="0" borderId="0" xfId="0" applyFont="1" applyAlignment="1">
      <alignment vertical="center" textRotation="255"/>
    </xf>
    <xf numFmtId="0" fontId="4" fillId="0" borderId="20" xfId="0" applyFont="1" applyBorder="1" applyAlignment="1">
      <alignment horizontal="left" vertical="center" wrapText="1"/>
    </xf>
    <xf numFmtId="0" fontId="4" fillId="0" borderId="20" xfId="0" applyFont="1" applyBorder="1" applyAlignment="1">
      <alignment wrapText="1"/>
    </xf>
    <xf numFmtId="0" fontId="4" fillId="0" borderId="25" xfId="0" applyFont="1" applyBorder="1" applyAlignment="1">
      <alignment horizontal="left" vertical="center" wrapText="1"/>
    </xf>
    <xf numFmtId="0" fontId="4" fillId="0" borderId="14" xfId="0" applyFont="1" applyBorder="1" applyAlignment="1">
      <alignment wrapText="1"/>
    </xf>
    <xf numFmtId="0" fontId="4" fillId="0" borderId="38" xfId="0" applyFont="1" applyBorder="1" applyAlignment="1">
      <alignment horizontal="left" vertical="center" wrapText="1"/>
    </xf>
    <xf numFmtId="0" fontId="4" fillId="0" borderId="18" xfId="0" applyFont="1" applyBorder="1" applyAlignment="1">
      <alignment wrapText="1"/>
    </xf>
    <xf numFmtId="0" fontId="4" fillId="0" borderId="27" xfId="0" applyFont="1" applyBorder="1" applyAlignment="1">
      <alignment wrapText="1"/>
    </xf>
    <xf numFmtId="0" fontId="4" fillId="0" borderId="23" xfId="0" applyFont="1" applyBorder="1" applyAlignment="1">
      <alignment wrapText="1"/>
    </xf>
    <xf numFmtId="4" fontId="5" fillId="0" borderId="8"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4" fontId="5" fillId="0" borderId="9" xfId="0" applyNumberFormat="1" applyFont="1" applyFill="1" applyBorder="1" applyAlignment="1">
      <alignment horizontal="center" vertical="center" wrapText="1"/>
    </xf>
    <xf numFmtId="0" fontId="4" fillId="0" borderId="14" xfId="0" applyFont="1" applyBorder="1" applyAlignment="1">
      <alignment vertical="center" wrapText="1"/>
    </xf>
    <xf numFmtId="0" fontId="4" fillId="0" borderId="14" xfId="0" applyFont="1" applyBorder="1" applyAlignment="1">
      <alignment vertical="center"/>
    </xf>
    <xf numFmtId="0" fontId="4" fillId="0" borderId="14" xfId="0" applyFont="1" applyBorder="1" applyAlignment="1">
      <alignment horizontal="left" vertical="center"/>
    </xf>
    <xf numFmtId="0" fontId="4" fillId="0" borderId="15" xfId="0" applyFont="1" applyBorder="1" applyAlignment="1">
      <alignment wrapText="1"/>
    </xf>
    <xf numFmtId="0" fontId="4" fillId="0" borderId="38" xfId="0" applyFont="1" applyBorder="1" applyAlignment="1">
      <alignment wrapText="1"/>
    </xf>
    <xf numFmtId="0" fontId="4" fillId="0" borderId="26" xfId="0" applyFont="1" applyBorder="1" applyAlignment="1">
      <alignment horizontal="left" vertical="center"/>
    </xf>
    <xf numFmtId="0" fontId="4" fillId="0" borderId="15" xfId="0" applyFont="1" applyBorder="1" applyAlignment="1">
      <alignment horizontal="left" vertical="center"/>
    </xf>
    <xf numFmtId="4" fontId="4" fillId="0" borderId="19" xfId="0" applyNumberFormat="1" applyFont="1" applyBorder="1"/>
    <xf numFmtId="0" fontId="4" fillId="0" borderId="41" xfId="0" applyFont="1" applyBorder="1"/>
    <xf numFmtId="4" fontId="4" fillId="0" borderId="41" xfId="0" applyNumberFormat="1" applyFont="1" applyBorder="1"/>
    <xf numFmtId="0" fontId="4" fillId="5" borderId="16" xfId="0" applyFont="1" applyFill="1" applyBorder="1"/>
    <xf numFmtId="0" fontId="4" fillId="5" borderId="17" xfId="0" applyFont="1" applyFill="1" applyBorder="1"/>
    <xf numFmtId="0" fontId="4" fillId="5" borderId="18" xfId="0" applyFont="1" applyFill="1" applyBorder="1"/>
    <xf numFmtId="0" fontId="4" fillId="0" borderId="14" xfId="0" applyFont="1" applyBorder="1" applyAlignment="1">
      <alignment horizontal="left" vertical="center"/>
    </xf>
    <xf numFmtId="0" fontId="4" fillId="0" borderId="14" xfId="0" applyFont="1" applyBorder="1" applyAlignment="1">
      <alignment horizontal="left" vertical="center" wrapText="1"/>
    </xf>
    <xf numFmtId="4" fontId="4" fillId="0" borderId="19" xfId="0" applyNumberFormat="1" applyFont="1" applyBorder="1" applyAlignment="1">
      <alignment horizontal="center" vertical="center"/>
    </xf>
    <xf numFmtId="4" fontId="4" fillId="0" borderId="7" xfId="0" applyNumberFormat="1" applyFont="1" applyBorder="1" applyAlignment="1">
      <alignment horizontal="center" vertical="center"/>
    </xf>
    <xf numFmtId="4" fontId="4" fillId="0" borderId="20" xfId="0" applyNumberFormat="1" applyFont="1" applyBorder="1" applyAlignment="1">
      <alignment horizontal="center" vertical="center"/>
    </xf>
    <xf numFmtId="0" fontId="4" fillId="0" borderId="7"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4" fontId="2" fillId="6" borderId="10" xfId="0" applyNumberFormat="1" applyFont="1" applyFill="1" applyBorder="1" applyAlignment="1">
      <alignment horizontal="center" vertical="center"/>
    </xf>
    <xf numFmtId="4" fontId="2" fillId="6" borderId="13" xfId="0" applyNumberFormat="1" applyFont="1" applyFill="1" applyBorder="1" applyAlignment="1">
      <alignment horizontal="center" vertical="center"/>
    </xf>
    <xf numFmtId="4" fontId="2" fillId="6" borderId="1" xfId="0" applyNumberFormat="1" applyFont="1" applyFill="1" applyBorder="1" applyAlignment="1">
      <alignment horizontal="center" vertical="center"/>
    </xf>
    <xf numFmtId="2" fontId="4" fillId="0" borderId="19" xfId="0" applyNumberFormat="1" applyFont="1" applyBorder="1" applyAlignment="1">
      <alignment horizontal="center" vertical="center"/>
    </xf>
    <xf numFmtId="0" fontId="1" fillId="4" borderId="5"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13" xfId="0" applyFont="1" applyFill="1" applyBorder="1" applyAlignment="1">
      <alignment horizontal="center" vertical="center"/>
    </xf>
    <xf numFmtId="0" fontId="4" fillId="8" borderId="24" xfId="0" applyFont="1" applyFill="1" applyBorder="1" applyAlignment="1">
      <alignment horizontal="left" vertical="center" wrapText="1"/>
    </xf>
    <xf numFmtId="0" fontId="4" fillId="8" borderId="8" xfId="0" applyFont="1" applyFill="1" applyBorder="1" applyAlignment="1">
      <alignment horizontal="left" vertical="center" wrapText="1"/>
    </xf>
    <xf numFmtId="0" fontId="4" fillId="2" borderId="21" xfId="0" applyFont="1" applyFill="1" applyBorder="1" applyAlignment="1">
      <alignment horizontal="left" wrapText="1"/>
    </xf>
    <xf numFmtId="0" fontId="4" fillId="2" borderId="22" xfId="0" applyFont="1" applyFill="1" applyBorder="1" applyAlignment="1">
      <alignment horizontal="left" wrapText="1"/>
    </xf>
    <xf numFmtId="0" fontId="6" fillId="3" borderId="16" xfId="0" applyFont="1" applyFill="1" applyBorder="1" applyAlignment="1">
      <alignment horizontal="center"/>
    </xf>
    <xf numFmtId="0" fontId="6" fillId="3" borderId="17" xfId="0" applyFont="1" applyFill="1" applyBorder="1" applyAlignment="1">
      <alignment horizontal="center"/>
    </xf>
    <xf numFmtId="0" fontId="6" fillId="3" borderId="18" xfId="0" applyFont="1" applyFill="1" applyBorder="1" applyAlignment="1">
      <alignment horizontal="center"/>
    </xf>
    <xf numFmtId="0" fontId="1" fillId="5" borderId="31" xfId="0" applyFont="1" applyFill="1" applyBorder="1" applyAlignment="1">
      <alignment horizontal="left" vertical="center"/>
    </xf>
    <xf numFmtId="0" fontId="1" fillId="5" borderId="32" xfId="0" applyFont="1" applyFill="1" applyBorder="1" applyAlignment="1">
      <alignment horizontal="left" vertical="center"/>
    </xf>
    <xf numFmtId="0" fontId="1" fillId="6" borderId="5" xfId="0" applyFont="1" applyFill="1" applyBorder="1" applyAlignment="1">
      <alignment horizontal="center"/>
    </xf>
    <xf numFmtId="0" fontId="1" fillId="6" borderId="6" xfId="0" applyFont="1" applyFill="1" applyBorder="1" applyAlignment="1">
      <alignment horizontal="center"/>
    </xf>
    <xf numFmtId="0" fontId="1" fillId="6" borderId="1" xfId="0" applyFont="1" applyFill="1" applyBorder="1" applyAlignment="1">
      <alignment horizontal="center"/>
    </xf>
    <xf numFmtId="0" fontId="1" fillId="2" borderId="4" xfId="0" applyFont="1" applyFill="1" applyBorder="1" applyAlignment="1">
      <alignment horizontal="left" vertical="center"/>
    </xf>
    <xf numFmtId="0" fontId="1" fillId="2" borderId="3" xfId="0" applyFont="1" applyFill="1" applyBorder="1" applyAlignment="1">
      <alignment horizontal="left" vertical="center"/>
    </xf>
    <xf numFmtId="0" fontId="1" fillId="2" borderId="2" xfId="0" applyFont="1" applyFill="1" applyBorder="1" applyAlignment="1">
      <alignment horizontal="left" vertical="center"/>
    </xf>
    <xf numFmtId="0" fontId="1" fillId="7" borderId="5" xfId="0" applyFont="1" applyFill="1" applyBorder="1" applyAlignment="1">
      <alignment horizontal="center"/>
    </xf>
    <xf numFmtId="0" fontId="1" fillId="7" borderId="6" xfId="0" applyFont="1" applyFill="1" applyBorder="1" applyAlignment="1">
      <alignment horizontal="center"/>
    </xf>
    <xf numFmtId="0" fontId="1" fillId="7" borderId="1" xfId="0" applyFont="1" applyFill="1" applyBorder="1" applyAlignment="1">
      <alignment horizontal="center"/>
    </xf>
    <xf numFmtId="0" fontId="7" fillId="3" borderId="17"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5" fillId="0" borderId="30" xfId="0" applyFont="1" applyBorder="1" applyAlignment="1">
      <alignment horizontal="left" wrapText="1"/>
    </xf>
    <xf numFmtId="0" fontId="5" fillId="0" borderId="39" xfId="0" applyFont="1" applyBorder="1" applyAlignment="1">
      <alignment horizontal="left" wrapText="1"/>
    </xf>
    <xf numFmtId="0" fontId="5" fillId="0" borderId="40" xfId="0" applyFont="1" applyBorder="1" applyAlignment="1">
      <alignment horizontal="left" wrapTex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42" xfId="0" applyFont="1" applyBorder="1" applyAlignment="1">
      <alignment horizontal="center" vertical="center" textRotation="255"/>
    </xf>
    <xf numFmtId="0" fontId="6" fillId="0" borderId="43" xfId="0" applyFont="1" applyBorder="1" applyAlignment="1">
      <alignment horizontal="center" vertical="center" textRotation="255"/>
    </xf>
    <xf numFmtId="0" fontId="6" fillId="0" borderId="44" xfId="0" applyFont="1" applyBorder="1" applyAlignment="1">
      <alignment horizontal="center" vertical="center" textRotation="255"/>
    </xf>
    <xf numFmtId="0" fontId="6" fillId="0" borderId="35" xfId="0" applyFont="1" applyBorder="1" applyAlignment="1">
      <alignment horizontal="center" vertical="center" textRotation="255" wrapText="1"/>
    </xf>
    <xf numFmtId="0" fontId="6" fillId="0" borderId="36" xfId="0" applyFont="1" applyBorder="1" applyAlignment="1">
      <alignment horizontal="center" vertical="center" textRotation="255" wrapText="1"/>
    </xf>
    <xf numFmtId="0" fontId="6" fillId="0" borderId="37" xfId="0" applyFont="1" applyBorder="1" applyAlignment="1">
      <alignment horizontal="center" vertical="center" textRotation="255" wrapText="1"/>
    </xf>
    <xf numFmtId="0" fontId="4" fillId="0" borderId="14" xfId="0" applyFont="1" applyBorder="1" applyAlignment="1">
      <alignment horizontal="left" vertical="center"/>
    </xf>
    <xf numFmtId="0" fontId="4" fillId="0" borderId="14" xfId="0" applyFont="1" applyBorder="1" applyAlignment="1">
      <alignment horizontal="left" vertical="center" wrapText="1"/>
    </xf>
    <xf numFmtId="0" fontId="4" fillId="0" borderId="26"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horizontal="left" vertical="center" wrapText="1"/>
    </xf>
    <xf numFmtId="0" fontId="4" fillId="0" borderId="28"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tabSelected="1" zoomScaleNormal="100" workbookViewId="0">
      <pane ySplit="2" topLeftCell="A15" activePane="bottomLeft" state="frozen"/>
      <selection pane="bottomLeft" activeCell="B19" sqref="B19"/>
    </sheetView>
  </sheetViews>
  <sheetFormatPr defaultRowHeight="16.5" x14ac:dyDescent="0.3"/>
  <cols>
    <col min="1" max="1" width="5.85546875" style="2" customWidth="1"/>
    <col min="2" max="2" width="33.5703125" style="2" customWidth="1"/>
    <col min="3" max="3" width="27.7109375" style="2" bestFit="1" customWidth="1"/>
    <col min="4" max="4" width="34.85546875" style="2" customWidth="1"/>
    <col min="5" max="5" width="11.140625" style="23" customWidth="1"/>
    <col min="6" max="6" width="13.140625" style="24" customWidth="1"/>
    <col min="7" max="7" width="11.42578125" style="23" customWidth="1"/>
    <col min="8" max="8" width="13.5703125" style="25" customWidth="1"/>
    <col min="9" max="9" width="13.42578125" style="25" customWidth="1"/>
    <col min="10" max="10" width="13.5703125" style="25" customWidth="1"/>
    <col min="11" max="11" width="14.5703125" style="25" customWidth="1"/>
    <col min="12" max="12" width="13.28515625" style="25" customWidth="1"/>
    <col min="13" max="13" width="12" style="2" bestFit="1" customWidth="1"/>
    <col min="14" max="14" width="10.7109375" style="2" bestFit="1" customWidth="1"/>
    <col min="15" max="19" width="12" style="2" bestFit="1" customWidth="1"/>
    <col min="20" max="20" width="12" style="2" customWidth="1"/>
    <col min="21" max="21" width="12" style="2" bestFit="1" customWidth="1"/>
    <col min="22" max="22" width="12.7109375" style="2" customWidth="1"/>
    <col min="23" max="23" width="12.28515625" style="2" customWidth="1"/>
    <col min="24" max="24" width="12" style="2" bestFit="1" customWidth="1"/>
    <col min="25" max="16384" width="9.140625" style="2"/>
  </cols>
  <sheetData>
    <row r="1" spans="1:24" x14ac:dyDescent="0.3">
      <c r="A1" s="106" t="s">
        <v>95</v>
      </c>
      <c r="B1" s="108" t="s">
        <v>70</v>
      </c>
      <c r="C1" s="108" t="s">
        <v>98</v>
      </c>
      <c r="D1" s="110" t="s">
        <v>71</v>
      </c>
      <c r="E1" s="102" t="s">
        <v>76</v>
      </c>
      <c r="F1" s="102" t="s">
        <v>75</v>
      </c>
      <c r="G1" s="102" t="s">
        <v>74</v>
      </c>
      <c r="H1" s="102" t="s">
        <v>73</v>
      </c>
      <c r="I1" s="102" t="s">
        <v>77</v>
      </c>
      <c r="J1" s="102" t="s">
        <v>78</v>
      </c>
      <c r="K1" s="102" t="s">
        <v>79</v>
      </c>
      <c r="L1" s="104" t="s">
        <v>80</v>
      </c>
      <c r="M1" s="88" t="s">
        <v>105</v>
      </c>
      <c r="N1" s="89"/>
      <c r="O1" s="89"/>
      <c r="P1" s="89"/>
      <c r="Q1" s="89"/>
      <c r="R1" s="89"/>
      <c r="S1" s="89"/>
      <c r="T1" s="89"/>
      <c r="U1" s="89"/>
      <c r="V1" s="89"/>
      <c r="W1" s="89"/>
      <c r="X1" s="90"/>
    </row>
    <row r="2" spans="1:24" ht="16.5" customHeight="1" thickBot="1" x14ac:dyDescent="0.35">
      <c r="A2" s="107"/>
      <c r="B2" s="109"/>
      <c r="C2" s="109"/>
      <c r="D2" s="111"/>
      <c r="E2" s="103"/>
      <c r="F2" s="103"/>
      <c r="G2" s="103"/>
      <c r="H2" s="103"/>
      <c r="I2" s="103"/>
      <c r="J2" s="103"/>
      <c r="K2" s="103"/>
      <c r="L2" s="105"/>
      <c r="M2" s="28" t="s">
        <v>81</v>
      </c>
      <c r="N2" s="29" t="s">
        <v>82</v>
      </c>
      <c r="O2" s="29" t="s">
        <v>83</v>
      </c>
      <c r="P2" s="29" t="s">
        <v>84</v>
      </c>
      <c r="Q2" s="29" t="s">
        <v>85</v>
      </c>
      <c r="R2" s="29" t="s">
        <v>86</v>
      </c>
      <c r="S2" s="29" t="s">
        <v>87</v>
      </c>
      <c r="T2" s="29" t="s">
        <v>88</v>
      </c>
      <c r="U2" s="29" t="s">
        <v>89</v>
      </c>
      <c r="V2" s="29" t="s">
        <v>90</v>
      </c>
      <c r="W2" s="29" t="s">
        <v>91</v>
      </c>
      <c r="X2" s="30" t="s">
        <v>92</v>
      </c>
    </row>
    <row r="3" spans="1:24" ht="15.75" customHeight="1" x14ac:dyDescent="0.3">
      <c r="A3" s="91" t="s">
        <v>102</v>
      </c>
      <c r="B3" s="92"/>
      <c r="C3" s="92"/>
      <c r="D3" s="92"/>
      <c r="E3" s="92"/>
      <c r="F3" s="92"/>
      <c r="G3" s="92"/>
      <c r="H3" s="92"/>
      <c r="I3" s="92"/>
      <c r="J3" s="92"/>
      <c r="K3" s="92"/>
      <c r="L3" s="92"/>
      <c r="M3" s="64"/>
      <c r="N3" s="65"/>
      <c r="O3" s="65"/>
      <c r="P3" s="65"/>
      <c r="Q3" s="65"/>
      <c r="R3" s="65"/>
      <c r="S3" s="65"/>
      <c r="T3" s="65"/>
      <c r="U3" s="65"/>
      <c r="V3" s="65"/>
      <c r="W3" s="65"/>
      <c r="X3" s="66"/>
    </row>
    <row r="4" spans="1:24" x14ac:dyDescent="0.3">
      <c r="A4" s="3">
        <v>1</v>
      </c>
      <c r="B4" s="4" t="s">
        <v>110</v>
      </c>
      <c r="C4" s="4" t="s">
        <v>111</v>
      </c>
      <c r="D4" s="5" t="s">
        <v>1</v>
      </c>
      <c r="E4" s="51" t="s">
        <v>72</v>
      </c>
      <c r="F4" s="52" t="s">
        <v>112</v>
      </c>
      <c r="G4" s="52">
        <v>12</v>
      </c>
      <c r="H4" s="7">
        <v>1263</v>
      </c>
      <c r="I4" s="7"/>
      <c r="J4" s="7">
        <f>G4*H4</f>
        <v>15156</v>
      </c>
      <c r="K4" s="7">
        <f>G4*(H4+I4)</f>
        <v>15156</v>
      </c>
      <c r="L4" s="62"/>
      <c r="M4" s="69">
        <f>$H4</f>
        <v>1263</v>
      </c>
      <c r="N4" s="70">
        <f t="shared" ref="N4:X4" si="0">$H4</f>
        <v>1263</v>
      </c>
      <c r="O4" s="70">
        <f t="shared" si="0"/>
        <v>1263</v>
      </c>
      <c r="P4" s="70">
        <f t="shared" si="0"/>
        <v>1263</v>
      </c>
      <c r="Q4" s="70">
        <f t="shared" si="0"/>
        <v>1263</v>
      </c>
      <c r="R4" s="70">
        <f t="shared" si="0"/>
        <v>1263</v>
      </c>
      <c r="S4" s="70">
        <f t="shared" si="0"/>
        <v>1263</v>
      </c>
      <c r="T4" s="70">
        <f t="shared" si="0"/>
        <v>1263</v>
      </c>
      <c r="U4" s="70">
        <f t="shared" si="0"/>
        <v>1263</v>
      </c>
      <c r="V4" s="70">
        <f t="shared" si="0"/>
        <v>1263</v>
      </c>
      <c r="W4" s="70">
        <f t="shared" si="0"/>
        <v>1263</v>
      </c>
      <c r="X4" s="71">
        <f t="shared" si="0"/>
        <v>1263</v>
      </c>
    </row>
    <row r="5" spans="1:24" ht="66" x14ac:dyDescent="0.3">
      <c r="A5" s="3">
        <v>2</v>
      </c>
      <c r="B5" s="54" t="s">
        <v>113</v>
      </c>
      <c r="C5" s="55" t="s">
        <v>111</v>
      </c>
      <c r="D5" s="5" t="s">
        <v>2</v>
      </c>
      <c r="E5" s="51" t="s">
        <v>72</v>
      </c>
      <c r="F5" s="52" t="s">
        <v>112</v>
      </c>
      <c r="G5" s="52">
        <v>12</v>
      </c>
      <c r="H5" s="7">
        <v>864</v>
      </c>
      <c r="I5" s="7"/>
      <c r="J5" s="7">
        <f t="shared" ref="J5:J16" si="1">G5*H5</f>
        <v>10368</v>
      </c>
      <c r="K5" s="7">
        <f t="shared" ref="K5:K16" si="2">G5*(H5+I5)</f>
        <v>10368</v>
      </c>
      <c r="L5" s="62"/>
      <c r="M5" s="69">
        <f t="shared" ref="M5:X9" si="3">$H5</f>
        <v>864</v>
      </c>
      <c r="N5" s="70">
        <f t="shared" si="3"/>
        <v>864</v>
      </c>
      <c r="O5" s="70">
        <f t="shared" si="3"/>
        <v>864</v>
      </c>
      <c r="P5" s="70">
        <f t="shared" si="3"/>
        <v>864</v>
      </c>
      <c r="Q5" s="70">
        <f t="shared" si="3"/>
        <v>864</v>
      </c>
      <c r="R5" s="70">
        <f t="shared" si="3"/>
        <v>864</v>
      </c>
      <c r="S5" s="70">
        <f t="shared" si="3"/>
        <v>864</v>
      </c>
      <c r="T5" s="70">
        <f t="shared" si="3"/>
        <v>864</v>
      </c>
      <c r="U5" s="70">
        <f t="shared" si="3"/>
        <v>864</v>
      </c>
      <c r="V5" s="70">
        <f t="shared" si="3"/>
        <v>864</v>
      </c>
      <c r="W5" s="70">
        <f t="shared" si="3"/>
        <v>864</v>
      </c>
      <c r="X5" s="71">
        <f t="shared" si="3"/>
        <v>864</v>
      </c>
    </row>
    <row r="6" spans="1:24" x14ac:dyDescent="0.3">
      <c r="A6" s="3">
        <v>3</v>
      </c>
      <c r="B6" s="55" t="s">
        <v>114</v>
      </c>
      <c r="C6" s="55" t="s">
        <v>111</v>
      </c>
      <c r="D6" s="5" t="s">
        <v>1</v>
      </c>
      <c r="E6" s="51" t="s">
        <v>72</v>
      </c>
      <c r="F6" s="52" t="s">
        <v>112</v>
      </c>
      <c r="G6" s="52">
        <v>12</v>
      </c>
      <c r="H6" s="7">
        <v>1263</v>
      </c>
      <c r="I6" s="7"/>
      <c r="J6" s="7">
        <f t="shared" si="1"/>
        <v>15156</v>
      </c>
      <c r="K6" s="7">
        <f t="shared" si="2"/>
        <v>15156</v>
      </c>
      <c r="L6" s="62"/>
      <c r="M6" s="69">
        <f t="shared" si="3"/>
        <v>1263</v>
      </c>
      <c r="N6" s="70">
        <f t="shared" si="3"/>
        <v>1263</v>
      </c>
      <c r="O6" s="70">
        <f t="shared" si="3"/>
        <v>1263</v>
      </c>
      <c r="P6" s="70">
        <f t="shared" si="3"/>
        <v>1263</v>
      </c>
      <c r="Q6" s="70">
        <f t="shared" si="3"/>
        <v>1263</v>
      </c>
      <c r="R6" s="70">
        <f t="shared" si="3"/>
        <v>1263</v>
      </c>
      <c r="S6" s="70">
        <f t="shared" si="3"/>
        <v>1263</v>
      </c>
      <c r="T6" s="70">
        <f t="shared" si="3"/>
        <v>1263</v>
      </c>
      <c r="U6" s="70">
        <f t="shared" si="3"/>
        <v>1263</v>
      </c>
      <c r="V6" s="70">
        <f t="shared" si="3"/>
        <v>1263</v>
      </c>
      <c r="W6" s="70">
        <f t="shared" si="3"/>
        <v>1263</v>
      </c>
      <c r="X6" s="71">
        <f t="shared" si="3"/>
        <v>1263</v>
      </c>
    </row>
    <row r="7" spans="1:24" ht="66" x14ac:dyDescent="0.3">
      <c r="A7" s="3">
        <v>4</v>
      </c>
      <c r="B7" s="54" t="s">
        <v>115</v>
      </c>
      <c r="C7" s="55" t="s">
        <v>111</v>
      </c>
      <c r="D7" s="5" t="s">
        <v>2</v>
      </c>
      <c r="E7" s="51" t="s">
        <v>72</v>
      </c>
      <c r="F7" s="52" t="s">
        <v>112</v>
      </c>
      <c r="G7" s="52">
        <v>12</v>
      </c>
      <c r="H7" s="7">
        <v>864</v>
      </c>
      <c r="I7" s="7"/>
      <c r="J7" s="7">
        <f t="shared" si="1"/>
        <v>10368</v>
      </c>
      <c r="K7" s="7">
        <f t="shared" si="2"/>
        <v>10368</v>
      </c>
      <c r="L7" s="62"/>
      <c r="M7" s="69">
        <f t="shared" si="3"/>
        <v>864</v>
      </c>
      <c r="N7" s="70">
        <f t="shared" si="3"/>
        <v>864</v>
      </c>
      <c r="O7" s="70">
        <f t="shared" si="3"/>
        <v>864</v>
      </c>
      <c r="P7" s="70">
        <f t="shared" si="3"/>
        <v>864</v>
      </c>
      <c r="Q7" s="70">
        <f t="shared" si="3"/>
        <v>864</v>
      </c>
      <c r="R7" s="70">
        <f t="shared" si="3"/>
        <v>864</v>
      </c>
      <c r="S7" s="70">
        <f t="shared" si="3"/>
        <v>864</v>
      </c>
      <c r="T7" s="70">
        <f t="shared" si="3"/>
        <v>864</v>
      </c>
      <c r="U7" s="70">
        <f t="shared" si="3"/>
        <v>864</v>
      </c>
      <c r="V7" s="70">
        <f t="shared" si="3"/>
        <v>864</v>
      </c>
      <c r="W7" s="70">
        <f t="shared" si="3"/>
        <v>864</v>
      </c>
      <c r="X7" s="71">
        <f t="shared" si="3"/>
        <v>864</v>
      </c>
    </row>
    <row r="8" spans="1:24" ht="132" x14ac:dyDescent="0.3">
      <c r="A8" s="3">
        <v>5</v>
      </c>
      <c r="B8" s="55" t="s">
        <v>116</v>
      </c>
      <c r="C8" s="55" t="s">
        <v>117</v>
      </c>
      <c r="D8" s="5" t="s">
        <v>5</v>
      </c>
      <c r="E8" s="51" t="s">
        <v>72</v>
      </c>
      <c r="F8" s="52" t="s">
        <v>118</v>
      </c>
      <c r="G8" s="52">
        <v>1</v>
      </c>
      <c r="H8" s="7">
        <v>25000</v>
      </c>
      <c r="I8" s="7">
        <f>H8*19%</f>
        <v>4750</v>
      </c>
      <c r="J8" s="7">
        <f t="shared" si="1"/>
        <v>25000</v>
      </c>
      <c r="K8" s="7">
        <f t="shared" si="2"/>
        <v>29750</v>
      </c>
      <c r="L8" s="62"/>
      <c r="M8" s="69">
        <f>$K8</f>
        <v>29750</v>
      </c>
      <c r="N8" s="72"/>
      <c r="O8" s="72"/>
      <c r="P8" s="72"/>
      <c r="Q8" s="72"/>
      <c r="R8" s="72"/>
      <c r="S8" s="72"/>
      <c r="T8" s="72"/>
      <c r="U8" s="72"/>
      <c r="V8" s="72"/>
      <c r="W8" s="72"/>
      <c r="X8" s="73"/>
    </row>
    <row r="9" spans="1:24" ht="85.5" customHeight="1" x14ac:dyDescent="0.3">
      <c r="A9" s="3">
        <v>6</v>
      </c>
      <c r="B9" s="56" t="s">
        <v>119</v>
      </c>
      <c r="C9" s="56" t="s">
        <v>120</v>
      </c>
      <c r="D9" s="5" t="s">
        <v>6</v>
      </c>
      <c r="E9" s="51" t="s">
        <v>72</v>
      </c>
      <c r="F9" s="52" t="s">
        <v>112</v>
      </c>
      <c r="G9" s="52">
        <v>12</v>
      </c>
      <c r="H9" s="7">
        <v>1000</v>
      </c>
      <c r="I9" s="7"/>
      <c r="J9" s="7">
        <f t="shared" si="1"/>
        <v>12000</v>
      </c>
      <c r="K9" s="7">
        <f t="shared" si="2"/>
        <v>12000</v>
      </c>
      <c r="L9" s="62"/>
      <c r="M9" s="69">
        <f t="shared" si="3"/>
        <v>1000</v>
      </c>
      <c r="N9" s="70">
        <f t="shared" si="3"/>
        <v>1000</v>
      </c>
      <c r="O9" s="70">
        <f t="shared" si="3"/>
        <v>1000</v>
      </c>
      <c r="P9" s="70">
        <f t="shared" si="3"/>
        <v>1000</v>
      </c>
      <c r="Q9" s="70">
        <f t="shared" si="3"/>
        <v>1000</v>
      </c>
      <c r="R9" s="70">
        <f t="shared" si="3"/>
        <v>1000</v>
      </c>
      <c r="S9" s="70">
        <f t="shared" si="3"/>
        <v>1000</v>
      </c>
      <c r="T9" s="70">
        <f t="shared" si="3"/>
        <v>1000</v>
      </c>
      <c r="U9" s="70">
        <f t="shared" si="3"/>
        <v>1000</v>
      </c>
      <c r="V9" s="70">
        <f t="shared" si="3"/>
        <v>1000</v>
      </c>
      <c r="W9" s="70">
        <f t="shared" si="3"/>
        <v>1000</v>
      </c>
      <c r="X9" s="71">
        <f t="shared" si="3"/>
        <v>1000</v>
      </c>
    </row>
    <row r="10" spans="1:24" x14ac:dyDescent="0.3">
      <c r="A10" s="3">
        <v>7</v>
      </c>
      <c r="B10" s="56" t="s">
        <v>122</v>
      </c>
      <c r="C10" s="56" t="s">
        <v>123</v>
      </c>
      <c r="D10" s="5" t="s">
        <v>61</v>
      </c>
      <c r="E10" s="51" t="s">
        <v>94</v>
      </c>
      <c r="F10" s="52" t="s">
        <v>112</v>
      </c>
      <c r="G10" s="52">
        <v>12</v>
      </c>
      <c r="H10" s="7">
        <v>80</v>
      </c>
      <c r="I10" s="7">
        <f>H10*19%</f>
        <v>15.2</v>
      </c>
      <c r="J10" s="7">
        <f t="shared" si="1"/>
        <v>960</v>
      </c>
      <c r="K10" s="7">
        <f t="shared" si="2"/>
        <v>1142.4000000000001</v>
      </c>
      <c r="L10" s="62"/>
      <c r="M10" s="69">
        <f>$H10+$I10</f>
        <v>95.2</v>
      </c>
      <c r="N10" s="70">
        <f t="shared" ref="N10:X12" si="4">$H10+$I10</f>
        <v>95.2</v>
      </c>
      <c r="O10" s="70">
        <f t="shared" si="4"/>
        <v>95.2</v>
      </c>
      <c r="P10" s="70">
        <f t="shared" si="4"/>
        <v>95.2</v>
      </c>
      <c r="Q10" s="70">
        <f t="shared" si="4"/>
        <v>95.2</v>
      </c>
      <c r="R10" s="70">
        <f t="shared" si="4"/>
        <v>95.2</v>
      </c>
      <c r="S10" s="70">
        <f t="shared" si="4"/>
        <v>95.2</v>
      </c>
      <c r="T10" s="70">
        <f t="shared" si="4"/>
        <v>95.2</v>
      </c>
      <c r="U10" s="70">
        <f t="shared" si="4"/>
        <v>95.2</v>
      </c>
      <c r="V10" s="70">
        <f t="shared" si="4"/>
        <v>95.2</v>
      </c>
      <c r="W10" s="70">
        <f t="shared" si="4"/>
        <v>95.2</v>
      </c>
      <c r="X10" s="71">
        <f t="shared" si="4"/>
        <v>95.2</v>
      </c>
    </row>
    <row r="11" spans="1:24" ht="33" x14ac:dyDescent="0.3">
      <c r="A11" s="3">
        <v>8</v>
      </c>
      <c r="B11" s="56" t="s">
        <v>122</v>
      </c>
      <c r="C11" s="56" t="s">
        <v>126</v>
      </c>
      <c r="D11" s="14" t="s">
        <v>62</v>
      </c>
      <c r="E11" s="51" t="s">
        <v>94</v>
      </c>
      <c r="F11" s="52" t="s">
        <v>112</v>
      </c>
      <c r="G11" s="52">
        <v>12</v>
      </c>
      <c r="H11" s="7">
        <v>100</v>
      </c>
      <c r="I11" s="7">
        <f>H11*19%</f>
        <v>19</v>
      </c>
      <c r="J11" s="7">
        <f t="shared" si="1"/>
        <v>1200</v>
      </c>
      <c r="K11" s="7">
        <f t="shared" si="2"/>
        <v>1428</v>
      </c>
      <c r="L11" s="63"/>
      <c r="M11" s="69">
        <f>$H11+$I11</f>
        <v>119</v>
      </c>
      <c r="N11" s="70">
        <f t="shared" si="4"/>
        <v>119</v>
      </c>
      <c r="O11" s="70">
        <f t="shared" si="4"/>
        <v>119</v>
      </c>
      <c r="P11" s="70">
        <f t="shared" si="4"/>
        <v>119</v>
      </c>
      <c r="Q11" s="70">
        <f t="shared" si="4"/>
        <v>119</v>
      </c>
      <c r="R11" s="70">
        <f t="shared" si="4"/>
        <v>119</v>
      </c>
      <c r="S11" s="70">
        <f t="shared" si="4"/>
        <v>119</v>
      </c>
      <c r="T11" s="70">
        <f t="shared" si="4"/>
        <v>119</v>
      </c>
      <c r="U11" s="70">
        <f t="shared" si="4"/>
        <v>119</v>
      </c>
      <c r="V11" s="70">
        <f t="shared" si="4"/>
        <v>119</v>
      </c>
      <c r="W11" s="70">
        <f t="shared" si="4"/>
        <v>119</v>
      </c>
      <c r="X11" s="70">
        <f t="shared" si="4"/>
        <v>119</v>
      </c>
    </row>
    <row r="12" spans="1:24" x14ac:dyDescent="0.3">
      <c r="A12" s="3">
        <v>9</v>
      </c>
      <c r="B12" s="56" t="s">
        <v>124</v>
      </c>
      <c r="C12" s="56" t="s">
        <v>125</v>
      </c>
      <c r="D12" s="5" t="s">
        <v>121</v>
      </c>
      <c r="E12" s="51" t="s">
        <v>94</v>
      </c>
      <c r="F12" s="52" t="s">
        <v>112</v>
      </c>
      <c r="G12" s="52">
        <v>12</v>
      </c>
      <c r="H12" s="7">
        <v>760</v>
      </c>
      <c r="I12" s="7">
        <f>H12*19%</f>
        <v>144.4</v>
      </c>
      <c r="J12" s="7">
        <f t="shared" ref="J12" si="5">G12*H12</f>
        <v>9120</v>
      </c>
      <c r="K12" s="7">
        <f t="shared" si="2"/>
        <v>10852.8</v>
      </c>
      <c r="L12" s="62"/>
      <c r="M12" s="69">
        <f>$H12+$I12</f>
        <v>904.4</v>
      </c>
      <c r="N12" s="70">
        <f t="shared" si="4"/>
        <v>904.4</v>
      </c>
      <c r="O12" s="70">
        <f t="shared" si="4"/>
        <v>904.4</v>
      </c>
      <c r="P12" s="70">
        <f t="shared" si="4"/>
        <v>904.4</v>
      </c>
      <c r="Q12" s="70">
        <f t="shared" si="4"/>
        <v>904.4</v>
      </c>
      <c r="R12" s="70">
        <f t="shared" si="4"/>
        <v>904.4</v>
      </c>
      <c r="S12" s="70">
        <f t="shared" si="4"/>
        <v>904.4</v>
      </c>
      <c r="T12" s="70">
        <f t="shared" si="4"/>
        <v>904.4</v>
      </c>
      <c r="U12" s="70">
        <f t="shared" si="4"/>
        <v>904.4</v>
      </c>
      <c r="V12" s="70">
        <f t="shared" si="4"/>
        <v>904.4</v>
      </c>
      <c r="W12" s="70">
        <f t="shared" si="4"/>
        <v>904.4</v>
      </c>
      <c r="X12" s="71">
        <f t="shared" si="4"/>
        <v>904.4</v>
      </c>
    </row>
    <row r="13" spans="1:24" ht="33" x14ac:dyDescent="0.3">
      <c r="A13" s="3">
        <v>10</v>
      </c>
      <c r="B13" s="46" t="s">
        <v>128</v>
      </c>
      <c r="C13" s="56" t="s">
        <v>130</v>
      </c>
      <c r="D13" s="46" t="s">
        <v>46</v>
      </c>
      <c r="E13" s="51" t="s">
        <v>129</v>
      </c>
      <c r="F13" s="52" t="s">
        <v>118</v>
      </c>
      <c r="G13" s="52">
        <v>1</v>
      </c>
      <c r="H13" s="7">
        <v>4000</v>
      </c>
      <c r="I13" s="7">
        <f>H13*19%</f>
        <v>760</v>
      </c>
      <c r="J13" s="7">
        <f t="shared" si="1"/>
        <v>4000</v>
      </c>
      <c r="K13" s="7">
        <f t="shared" si="2"/>
        <v>4760</v>
      </c>
      <c r="L13" s="62"/>
      <c r="M13" s="80">
        <f>K13</f>
        <v>4760</v>
      </c>
      <c r="N13" s="72"/>
      <c r="O13" s="72"/>
      <c r="P13" s="72"/>
      <c r="Q13" s="72"/>
      <c r="R13" s="72"/>
      <c r="S13" s="72"/>
      <c r="T13" s="72"/>
      <c r="U13" s="72"/>
      <c r="V13" s="72"/>
      <c r="W13" s="72"/>
      <c r="X13" s="73"/>
    </row>
    <row r="14" spans="1:24" x14ac:dyDescent="0.3">
      <c r="A14" s="3">
        <v>11</v>
      </c>
      <c r="B14" s="56"/>
      <c r="C14" s="56"/>
      <c r="D14" s="5"/>
      <c r="E14" s="51"/>
      <c r="F14" s="52"/>
      <c r="G14" s="52"/>
      <c r="H14" s="7"/>
      <c r="I14" s="7"/>
      <c r="J14" s="7">
        <f t="shared" si="1"/>
        <v>0</v>
      </c>
      <c r="K14" s="7">
        <f t="shared" si="2"/>
        <v>0</v>
      </c>
      <c r="L14" s="62"/>
      <c r="M14" s="3"/>
      <c r="N14" s="72"/>
      <c r="O14" s="72"/>
      <c r="P14" s="72"/>
      <c r="Q14" s="72"/>
      <c r="R14" s="72"/>
      <c r="S14" s="72"/>
      <c r="T14" s="72"/>
      <c r="U14" s="72"/>
      <c r="V14" s="72"/>
      <c r="W14" s="72"/>
      <c r="X14" s="73"/>
    </row>
    <row r="15" spans="1:24" x14ac:dyDescent="0.3">
      <c r="A15" s="3">
        <v>12</v>
      </c>
      <c r="B15" s="56"/>
      <c r="C15" s="56"/>
      <c r="D15" s="5"/>
      <c r="E15" s="51"/>
      <c r="F15" s="52"/>
      <c r="G15" s="52"/>
      <c r="H15" s="7"/>
      <c r="I15" s="7"/>
      <c r="J15" s="7">
        <f t="shared" si="1"/>
        <v>0</v>
      </c>
      <c r="K15" s="7">
        <f t="shared" si="2"/>
        <v>0</v>
      </c>
      <c r="L15" s="62"/>
      <c r="M15" s="3"/>
      <c r="N15" s="72"/>
      <c r="O15" s="72"/>
      <c r="P15" s="72"/>
      <c r="Q15" s="72"/>
      <c r="R15" s="72"/>
      <c r="S15" s="72"/>
      <c r="T15" s="72"/>
      <c r="U15" s="72"/>
      <c r="V15" s="72"/>
      <c r="W15" s="72"/>
      <c r="X15" s="73"/>
    </row>
    <row r="16" spans="1:24" ht="17.25" thickBot="1" x14ac:dyDescent="0.35">
      <c r="A16" s="3">
        <v>13</v>
      </c>
      <c r="B16" s="56"/>
      <c r="C16" s="56"/>
      <c r="D16" s="5"/>
      <c r="E16" s="51"/>
      <c r="F16" s="52"/>
      <c r="G16" s="52"/>
      <c r="H16" s="7"/>
      <c r="I16" s="7"/>
      <c r="J16" s="7">
        <f t="shared" si="1"/>
        <v>0</v>
      </c>
      <c r="K16" s="7">
        <f t="shared" si="2"/>
        <v>0</v>
      </c>
      <c r="L16" s="62"/>
      <c r="M16" s="74"/>
      <c r="N16" s="75"/>
      <c r="O16" s="75"/>
      <c r="P16" s="75"/>
      <c r="Q16" s="75"/>
      <c r="R16" s="75"/>
      <c r="S16" s="75"/>
      <c r="T16" s="75"/>
      <c r="U16" s="75"/>
      <c r="V16" s="75"/>
      <c r="W16" s="75"/>
      <c r="X16" s="76"/>
    </row>
    <row r="17" spans="1:24" s="1" customFormat="1" ht="18.75" thickBot="1" x14ac:dyDescent="0.4">
      <c r="A17" s="93" t="s">
        <v>99</v>
      </c>
      <c r="B17" s="94"/>
      <c r="C17" s="94"/>
      <c r="D17" s="94"/>
      <c r="E17" s="94"/>
      <c r="F17" s="94"/>
      <c r="G17" s="94"/>
      <c r="H17" s="94"/>
      <c r="I17" s="95"/>
      <c r="J17" s="32">
        <f t="shared" ref="J17:X17" si="6">SUM(J4:J16)</f>
        <v>103328</v>
      </c>
      <c r="K17" s="32">
        <f t="shared" si="6"/>
        <v>110981.2</v>
      </c>
      <c r="L17" s="33">
        <f t="shared" si="6"/>
        <v>0</v>
      </c>
      <c r="M17" s="77">
        <f t="shared" si="6"/>
        <v>40882.6</v>
      </c>
      <c r="N17" s="78">
        <f t="shared" si="6"/>
        <v>6372.5999999999995</v>
      </c>
      <c r="O17" s="78">
        <f t="shared" si="6"/>
        <v>6372.5999999999995</v>
      </c>
      <c r="P17" s="78">
        <f t="shared" si="6"/>
        <v>6372.5999999999995</v>
      </c>
      <c r="Q17" s="78">
        <f t="shared" si="6"/>
        <v>6372.5999999999995</v>
      </c>
      <c r="R17" s="78">
        <f t="shared" si="6"/>
        <v>6372.5999999999995</v>
      </c>
      <c r="S17" s="78">
        <f t="shared" si="6"/>
        <v>6372.5999999999995</v>
      </c>
      <c r="T17" s="78">
        <f t="shared" si="6"/>
        <v>6372.5999999999995</v>
      </c>
      <c r="U17" s="78">
        <f t="shared" si="6"/>
        <v>6372.5999999999995</v>
      </c>
      <c r="V17" s="78">
        <f t="shared" si="6"/>
        <v>6372.5999999999995</v>
      </c>
      <c r="W17" s="78">
        <f t="shared" si="6"/>
        <v>6372.5999999999995</v>
      </c>
      <c r="X17" s="79">
        <f t="shared" si="6"/>
        <v>6372.5999999999995</v>
      </c>
    </row>
    <row r="18" spans="1:24" ht="15.75" customHeight="1" x14ac:dyDescent="0.3">
      <c r="A18" s="96" t="s">
        <v>101</v>
      </c>
      <c r="B18" s="97"/>
      <c r="C18" s="97"/>
      <c r="D18" s="97"/>
      <c r="E18" s="97"/>
      <c r="F18" s="97"/>
      <c r="G18" s="97"/>
      <c r="H18" s="97"/>
      <c r="I18" s="97"/>
      <c r="J18" s="97"/>
      <c r="K18" s="97"/>
      <c r="L18" s="98"/>
      <c r="M18" s="11"/>
      <c r="N18" s="12"/>
      <c r="O18" s="12"/>
      <c r="P18" s="12"/>
      <c r="Q18" s="12"/>
      <c r="R18" s="12"/>
      <c r="S18" s="12"/>
      <c r="T18" s="12"/>
      <c r="U18" s="12"/>
      <c r="V18" s="12"/>
      <c r="W18" s="12"/>
      <c r="X18" s="13"/>
    </row>
    <row r="19" spans="1:24" ht="82.5" x14ac:dyDescent="0.3">
      <c r="A19" s="3">
        <v>16</v>
      </c>
      <c r="B19" s="68" t="s">
        <v>131</v>
      </c>
      <c r="C19" s="56" t="s">
        <v>127</v>
      </c>
      <c r="D19" s="14" t="s">
        <v>4</v>
      </c>
      <c r="E19" s="52" t="s">
        <v>72</v>
      </c>
      <c r="F19" s="52" t="s">
        <v>112</v>
      </c>
      <c r="G19" s="52">
        <v>1</v>
      </c>
      <c r="H19" s="7">
        <v>19000</v>
      </c>
      <c r="I19" s="7">
        <f>H19*19%</f>
        <v>3610</v>
      </c>
      <c r="J19" s="7">
        <f t="shared" ref="J19:J27" si="7">G19*H19</f>
        <v>19000</v>
      </c>
      <c r="K19" s="7">
        <f t="shared" ref="K19:K27" si="8">G19*(H19+I19)</f>
        <v>22610</v>
      </c>
      <c r="L19" s="8"/>
      <c r="M19" s="61"/>
      <c r="N19" s="10"/>
      <c r="O19" s="10"/>
      <c r="P19" s="10"/>
      <c r="Q19" s="10"/>
      <c r="R19" s="10"/>
      <c r="S19" s="10"/>
      <c r="T19" s="10"/>
      <c r="U19" s="10"/>
      <c r="V19" s="10"/>
      <c r="W19" s="10"/>
      <c r="X19" s="71">
        <f>K19</f>
        <v>22610</v>
      </c>
    </row>
    <row r="20" spans="1:24" ht="132" x14ac:dyDescent="0.3">
      <c r="A20" s="15">
        <v>17</v>
      </c>
      <c r="B20" s="55" t="s">
        <v>116</v>
      </c>
      <c r="C20" s="55" t="s">
        <v>117</v>
      </c>
      <c r="D20" s="5" t="s">
        <v>5</v>
      </c>
      <c r="E20" s="51" t="s">
        <v>72</v>
      </c>
      <c r="F20" s="52" t="s">
        <v>118</v>
      </c>
      <c r="G20" s="52">
        <v>1</v>
      </c>
      <c r="H20" s="6">
        <v>12000</v>
      </c>
      <c r="I20" s="7">
        <f>H20*19%</f>
        <v>2280</v>
      </c>
      <c r="J20" s="7">
        <f t="shared" si="7"/>
        <v>12000</v>
      </c>
      <c r="K20" s="7">
        <f t="shared" si="8"/>
        <v>14280</v>
      </c>
      <c r="L20" s="16"/>
      <c r="M20" s="61"/>
      <c r="N20" s="18"/>
      <c r="O20" s="18"/>
      <c r="P20" s="18"/>
      <c r="Q20" s="18"/>
      <c r="R20" s="18"/>
      <c r="S20" s="18"/>
      <c r="T20" s="18"/>
      <c r="U20" s="18"/>
      <c r="V20" s="18"/>
      <c r="W20" s="18"/>
      <c r="X20" s="71">
        <f>K20</f>
        <v>14280</v>
      </c>
    </row>
    <row r="21" spans="1:24" x14ac:dyDescent="0.3">
      <c r="A21" s="3">
        <v>18</v>
      </c>
      <c r="B21" s="67"/>
      <c r="C21" s="67"/>
      <c r="D21" s="14"/>
      <c r="E21" s="51"/>
      <c r="F21" s="51"/>
      <c r="G21" s="51"/>
      <c r="H21" s="6"/>
      <c r="I21" s="7"/>
      <c r="J21" s="7"/>
      <c r="K21" s="7"/>
      <c r="L21" s="16"/>
      <c r="M21" s="17"/>
      <c r="N21" s="18"/>
      <c r="O21" s="18"/>
      <c r="P21" s="18"/>
      <c r="Q21" s="18"/>
      <c r="R21" s="18"/>
      <c r="S21" s="18"/>
      <c r="T21" s="18"/>
      <c r="U21" s="18"/>
      <c r="V21" s="18"/>
      <c r="W21" s="18"/>
      <c r="X21" s="16"/>
    </row>
    <row r="22" spans="1:24" x14ac:dyDescent="0.3">
      <c r="A22" s="3">
        <v>20</v>
      </c>
      <c r="B22" s="59"/>
      <c r="C22" s="59"/>
      <c r="D22" s="5"/>
      <c r="E22" s="51"/>
      <c r="F22" s="51"/>
      <c r="G22" s="51"/>
      <c r="H22" s="6"/>
      <c r="I22" s="6"/>
      <c r="J22" s="7">
        <f t="shared" si="7"/>
        <v>0</v>
      </c>
      <c r="K22" s="7">
        <f t="shared" si="8"/>
        <v>0</v>
      </c>
      <c r="L22" s="16"/>
      <c r="M22" s="17"/>
      <c r="N22" s="18"/>
      <c r="O22" s="18"/>
      <c r="P22" s="18"/>
      <c r="Q22" s="18"/>
      <c r="R22" s="18"/>
      <c r="S22" s="18"/>
      <c r="T22" s="18"/>
      <c r="U22" s="18"/>
      <c r="V22" s="18"/>
      <c r="W22" s="18"/>
      <c r="X22" s="16"/>
    </row>
    <row r="23" spans="1:24" x14ac:dyDescent="0.3">
      <c r="A23" s="15">
        <v>21</v>
      </c>
      <c r="B23" s="56"/>
      <c r="C23" s="56"/>
      <c r="D23" s="5"/>
      <c r="E23" s="51"/>
      <c r="F23" s="52"/>
      <c r="G23" s="52"/>
      <c r="H23" s="7"/>
      <c r="I23" s="7"/>
      <c r="J23" s="7">
        <f t="shared" si="7"/>
        <v>0</v>
      </c>
      <c r="K23" s="7">
        <f t="shared" si="8"/>
        <v>0</v>
      </c>
      <c r="L23" s="8"/>
      <c r="M23" s="9"/>
      <c r="N23" s="10"/>
      <c r="O23" s="10"/>
      <c r="P23" s="10"/>
      <c r="Q23" s="10"/>
      <c r="R23" s="10"/>
      <c r="S23" s="10"/>
      <c r="T23" s="10"/>
      <c r="U23" s="10"/>
      <c r="V23" s="10"/>
      <c r="W23" s="10"/>
      <c r="X23" s="8"/>
    </row>
    <row r="24" spans="1:24" x14ac:dyDescent="0.3">
      <c r="A24" s="3">
        <v>22</v>
      </c>
      <c r="B24" s="56"/>
      <c r="C24" s="56"/>
      <c r="D24" s="5"/>
      <c r="E24" s="51"/>
      <c r="F24" s="52"/>
      <c r="G24" s="52"/>
      <c r="H24" s="7"/>
      <c r="I24" s="7"/>
      <c r="J24" s="7">
        <f t="shared" si="7"/>
        <v>0</v>
      </c>
      <c r="K24" s="7">
        <f t="shared" si="8"/>
        <v>0</v>
      </c>
      <c r="L24" s="8"/>
      <c r="M24" s="9"/>
      <c r="N24" s="10"/>
      <c r="O24" s="10"/>
      <c r="P24" s="10"/>
      <c r="Q24" s="10"/>
      <c r="R24" s="10"/>
      <c r="S24" s="10"/>
      <c r="T24" s="10"/>
      <c r="U24" s="10"/>
      <c r="V24" s="10"/>
      <c r="W24" s="10"/>
      <c r="X24" s="8"/>
    </row>
    <row r="25" spans="1:24" x14ac:dyDescent="0.3">
      <c r="A25" s="15">
        <v>23</v>
      </c>
      <c r="B25" s="56"/>
      <c r="C25" s="56"/>
      <c r="D25" s="5"/>
      <c r="E25" s="51"/>
      <c r="F25" s="52"/>
      <c r="G25" s="52"/>
      <c r="H25" s="7"/>
      <c r="I25" s="7"/>
      <c r="J25" s="7">
        <f t="shared" si="7"/>
        <v>0</v>
      </c>
      <c r="K25" s="7">
        <f t="shared" si="8"/>
        <v>0</v>
      </c>
      <c r="L25" s="8"/>
      <c r="M25" s="9"/>
      <c r="N25" s="10"/>
      <c r="O25" s="10"/>
      <c r="P25" s="10"/>
      <c r="Q25" s="10"/>
      <c r="R25" s="10"/>
      <c r="S25" s="10"/>
      <c r="T25" s="10"/>
      <c r="U25" s="10"/>
      <c r="V25" s="10"/>
      <c r="W25" s="10"/>
      <c r="X25" s="8"/>
    </row>
    <row r="26" spans="1:24" x14ac:dyDescent="0.3">
      <c r="A26" s="3">
        <v>24</v>
      </c>
      <c r="B26" s="56"/>
      <c r="C26" s="56"/>
      <c r="D26" s="5"/>
      <c r="E26" s="51"/>
      <c r="F26" s="52"/>
      <c r="G26" s="52"/>
      <c r="H26" s="7"/>
      <c r="I26" s="7"/>
      <c r="J26" s="7">
        <f t="shared" si="7"/>
        <v>0</v>
      </c>
      <c r="K26" s="7">
        <f t="shared" si="8"/>
        <v>0</v>
      </c>
      <c r="L26" s="8"/>
      <c r="M26" s="9"/>
      <c r="N26" s="10"/>
      <c r="O26" s="10"/>
      <c r="P26" s="10"/>
      <c r="Q26" s="10"/>
      <c r="R26" s="10"/>
      <c r="S26" s="10"/>
      <c r="T26" s="10"/>
      <c r="U26" s="10"/>
      <c r="V26" s="10"/>
      <c r="W26" s="10"/>
      <c r="X26" s="8"/>
    </row>
    <row r="27" spans="1:24" ht="17.25" thickBot="1" x14ac:dyDescent="0.35">
      <c r="A27" s="15">
        <v>25</v>
      </c>
      <c r="B27" s="60"/>
      <c r="C27" s="60"/>
      <c r="D27" s="5"/>
      <c r="E27" s="6"/>
      <c r="F27" s="53"/>
      <c r="G27" s="53"/>
      <c r="H27" s="19"/>
      <c r="I27" s="19"/>
      <c r="J27" s="7">
        <f t="shared" si="7"/>
        <v>0</v>
      </c>
      <c r="K27" s="7">
        <f t="shared" si="8"/>
        <v>0</v>
      </c>
      <c r="L27" s="20"/>
      <c r="M27" s="21"/>
      <c r="N27" s="22"/>
      <c r="O27" s="22"/>
      <c r="P27" s="22"/>
      <c r="Q27" s="22"/>
      <c r="R27" s="22"/>
      <c r="S27" s="22"/>
      <c r="T27" s="22"/>
      <c r="U27" s="22"/>
      <c r="V27" s="22"/>
      <c r="W27" s="22"/>
      <c r="X27" s="20"/>
    </row>
    <row r="28" spans="1:24" s="1" customFormat="1" ht="18.75" thickBot="1" x14ac:dyDescent="0.4">
      <c r="A28" s="93" t="s">
        <v>100</v>
      </c>
      <c r="B28" s="94"/>
      <c r="C28" s="94"/>
      <c r="D28" s="94"/>
      <c r="E28" s="94"/>
      <c r="F28" s="94"/>
      <c r="G28" s="94"/>
      <c r="H28" s="94"/>
      <c r="I28" s="95"/>
      <c r="J28" s="32">
        <f t="shared" ref="J28:X28" si="9">SUM(J19:J27)</f>
        <v>31000</v>
      </c>
      <c r="K28" s="32">
        <f t="shared" si="9"/>
        <v>36890</v>
      </c>
      <c r="L28" s="33">
        <f t="shared" si="9"/>
        <v>0</v>
      </c>
      <c r="M28" s="31">
        <f t="shared" si="9"/>
        <v>0</v>
      </c>
      <c r="N28" s="32">
        <f t="shared" si="9"/>
        <v>0</v>
      </c>
      <c r="O28" s="32">
        <f t="shared" si="9"/>
        <v>0</v>
      </c>
      <c r="P28" s="32">
        <f t="shared" si="9"/>
        <v>0</v>
      </c>
      <c r="Q28" s="32">
        <f t="shared" si="9"/>
        <v>0</v>
      </c>
      <c r="R28" s="32">
        <f t="shared" si="9"/>
        <v>0</v>
      </c>
      <c r="S28" s="32">
        <f t="shared" si="9"/>
        <v>0</v>
      </c>
      <c r="T28" s="32">
        <f t="shared" si="9"/>
        <v>0</v>
      </c>
      <c r="U28" s="32">
        <f t="shared" si="9"/>
        <v>0</v>
      </c>
      <c r="V28" s="32">
        <f t="shared" si="9"/>
        <v>0</v>
      </c>
      <c r="W28" s="32">
        <f t="shared" si="9"/>
        <v>0</v>
      </c>
      <c r="X28" s="33">
        <f t="shared" si="9"/>
        <v>36890</v>
      </c>
    </row>
    <row r="29" spans="1:24" s="1" customFormat="1" ht="18.75" thickBot="1" x14ac:dyDescent="0.4">
      <c r="A29" s="99" t="s">
        <v>93</v>
      </c>
      <c r="B29" s="100"/>
      <c r="C29" s="100"/>
      <c r="D29" s="100"/>
      <c r="E29" s="100"/>
      <c r="F29" s="100"/>
      <c r="G29" s="100"/>
      <c r="H29" s="100"/>
      <c r="I29" s="101"/>
      <c r="J29" s="34">
        <f t="shared" ref="J29:X29" si="10">J17+J28</f>
        <v>134328</v>
      </c>
      <c r="K29" s="35">
        <f t="shared" si="10"/>
        <v>147871.20000000001</v>
      </c>
      <c r="L29" s="36">
        <f t="shared" si="10"/>
        <v>0</v>
      </c>
      <c r="M29" s="34">
        <f t="shared" si="10"/>
        <v>40882.6</v>
      </c>
      <c r="N29" s="35">
        <f t="shared" si="10"/>
        <v>6372.5999999999995</v>
      </c>
      <c r="O29" s="35">
        <f t="shared" si="10"/>
        <v>6372.5999999999995</v>
      </c>
      <c r="P29" s="35">
        <f t="shared" si="10"/>
        <v>6372.5999999999995</v>
      </c>
      <c r="Q29" s="35">
        <f t="shared" si="10"/>
        <v>6372.5999999999995</v>
      </c>
      <c r="R29" s="35">
        <f t="shared" si="10"/>
        <v>6372.5999999999995</v>
      </c>
      <c r="S29" s="35">
        <f t="shared" si="10"/>
        <v>6372.5999999999995</v>
      </c>
      <c r="T29" s="35">
        <f t="shared" si="10"/>
        <v>6372.5999999999995</v>
      </c>
      <c r="U29" s="35">
        <f t="shared" si="10"/>
        <v>6372.5999999999995</v>
      </c>
      <c r="V29" s="35">
        <f t="shared" si="10"/>
        <v>6372.5999999999995</v>
      </c>
      <c r="W29" s="35">
        <f t="shared" si="10"/>
        <v>6372.5999999999995</v>
      </c>
      <c r="X29" s="36">
        <f t="shared" si="10"/>
        <v>43262.6</v>
      </c>
    </row>
    <row r="30" spans="1:24" ht="17.25" thickBot="1" x14ac:dyDescent="0.35"/>
    <row r="31" spans="1:24" ht="27" customHeight="1" thickBot="1" x14ac:dyDescent="0.35">
      <c r="A31" s="81" t="s">
        <v>96</v>
      </c>
      <c r="B31" s="82"/>
      <c r="C31" s="82"/>
      <c r="D31" s="83"/>
      <c r="E31" s="26">
        <f>E32+E33</f>
        <v>148000</v>
      </c>
      <c r="F31" s="27" t="s">
        <v>97</v>
      </c>
    </row>
    <row r="32" spans="1:24" ht="38.25" customHeight="1" x14ac:dyDescent="0.3">
      <c r="A32" s="84" t="s">
        <v>103</v>
      </c>
      <c r="B32" s="85"/>
      <c r="C32" s="85"/>
      <c r="D32" s="85"/>
      <c r="E32" s="37">
        <v>111000</v>
      </c>
      <c r="F32" s="38" t="s">
        <v>97</v>
      </c>
    </row>
    <row r="33" spans="1:6" s="2" customFormat="1" ht="69.75" customHeight="1" thickBot="1" x14ac:dyDescent="0.35">
      <c r="A33" s="86" t="s">
        <v>104</v>
      </c>
      <c r="B33" s="87"/>
      <c r="C33" s="87"/>
      <c r="D33" s="87"/>
      <c r="E33" s="39">
        <v>37000</v>
      </c>
      <c r="F33" s="40" t="s">
        <v>97</v>
      </c>
    </row>
  </sheetData>
  <mergeCells count="21">
    <mergeCell ref="B1:B2"/>
    <mergeCell ref="C1:C2"/>
    <mergeCell ref="D1:D2"/>
    <mergeCell ref="E1:E2"/>
    <mergeCell ref="F1:F2"/>
    <mergeCell ref="A31:D31"/>
    <mergeCell ref="A32:D32"/>
    <mergeCell ref="A33:D33"/>
    <mergeCell ref="M1:X1"/>
    <mergeCell ref="A3:L3"/>
    <mergeCell ref="A17:I17"/>
    <mergeCell ref="A18:L18"/>
    <mergeCell ref="A28:I28"/>
    <mergeCell ref="A29:I29"/>
    <mergeCell ref="G1:G2"/>
    <mergeCell ref="H1:H2"/>
    <mergeCell ref="I1:I2"/>
    <mergeCell ref="J1:J2"/>
    <mergeCell ref="K1:K2"/>
    <mergeCell ref="L1:L2"/>
    <mergeCell ref="A1:A2"/>
  </mergeCells>
  <dataValidations count="1">
    <dataValidation type="list" allowBlank="1" showInputMessage="1" showErrorMessage="1" sqref="E4:E12 E20">
      <formula1>$B$64:$B$65</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'Cheltuieli Eligibile'!$B$67:$B$68</xm:f>
          </x14:formula1>
          <xm:sqref>E19 E21:E27 E13:E16</xm:sqref>
        </x14:dataValidation>
        <x14:dataValidation type="list" allowBlank="1" showInputMessage="1" showErrorMessage="1">
          <x14:formula1>
            <xm:f>'Cheltuieli Eligibile'!$C$2:$C$63</xm:f>
          </x14:formula1>
          <xm:sqref>D4:D8 D19:D27 D10:D16</xm:sqref>
        </x14:dataValidation>
        <x14:dataValidation type="list" allowBlank="1" showInputMessage="1" showErrorMessage="1">
          <x14:formula1>
            <xm:f>'Cheltuieli Eligibile'!$D$63</xm:f>
          </x14:formula1>
          <xm:sqref>D9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topLeftCell="A28" workbookViewId="0">
      <selection activeCell="C58" sqref="C58"/>
    </sheetView>
  </sheetViews>
  <sheetFormatPr defaultRowHeight="16.5" x14ac:dyDescent="0.3"/>
  <cols>
    <col min="1" max="1" width="5.85546875" style="2" customWidth="1"/>
    <col min="2" max="2" width="75" style="2" customWidth="1"/>
    <col min="3" max="3" width="76" style="41" customWidth="1"/>
    <col min="4" max="4" width="8.85546875" style="2" customWidth="1"/>
    <col min="5" max="16384" width="9.140625" style="2"/>
  </cols>
  <sheetData>
    <row r="1" spans="1:3" ht="17.25" thickBot="1" x14ac:dyDescent="0.35">
      <c r="A1" s="115" t="s">
        <v>109</v>
      </c>
      <c r="B1" s="116"/>
      <c r="C1" s="117"/>
    </row>
    <row r="2" spans="1:3" x14ac:dyDescent="0.3">
      <c r="A2" s="121" t="s">
        <v>107</v>
      </c>
      <c r="B2" s="126" t="s">
        <v>0</v>
      </c>
      <c r="C2" s="45" t="s">
        <v>1</v>
      </c>
    </row>
    <row r="3" spans="1:3" x14ac:dyDescent="0.3">
      <c r="A3" s="122"/>
      <c r="B3" s="127"/>
      <c r="C3" s="43" t="s">
        <v>65</v>
      </c>
    </row>
    <row r="4" spans="1:3" ht="33" x14ac:dyDescent="0.3">
      <c r="A4" s="122"/>
      <c r="B4" s="127"/>
      <c r="C4" s="43" t="s">
        <v>2</v>
      </c>
    </row>
    <row r="5" spans="1:3" x14ac:dyDescent="0.3">
      <c r="A5" s="122"/>
      <c r="B5" s="125" t="s">
        <v>3</v>
      </c>
      <c r="C5" s="43" t="s">
        <v>66</v>
      </c>
    </row>
    <row r="6" spans="1:3" x14ac:dyDescent="0.3">
      <c r="A6" s="122"/>
      <c r="B6" s="125"/>
      <c r="C6" s="43" t="s">
        <v>67</v>
      </c>
    </row>
    <row r="7" spans="1:3" ht="66" x14ac:dyDescent="0.3">
      <c r="A7" s="122"/>
      <c r="B7" s="125"/>
      <c r="C7" s="43" t="s">
        <v>68</v>
      </c>
    </row>
    <row r="8" spans="1:3" x14ac:dyDescent="0.3">
      <c r="A8" s="122"/>
      <c r="B8" s="125"/>
      <c r="C8" s="43" t="s">
        <v>69</v>
      </c>
    </row>
    <row r="9" spans="1:3" ht="33" x14ac:dyDescent="0.3">
      <c r="A9" s="122"/>
      <c r="B9" s="46" t="s">
        <v>4</v>
      </c>
      <c r="C9" s="43" t="s">
        <v>4</v>
      </c>
    </row>
    <row r="10" spans="1:3" ht="66" x14ac:dyDescent="0.3">
      <c r="A10" s="122"/>
      <c r="B10" s="46" t="s">
        <v>5</v>
      </c>
      <c r="C10" s="43" t="s">
        <v>5</v>
      </c>
    </row>
    <row r="11" spans="1:3" ht="49.5" x14ac:dyDescent="0.3">
      <c r="A11" s="122"/>
      <c r="B11" s="46" t="s">
        <v>6</v>
      </c>
      <c r="C11" s="43" t="s">
        <v>6</v>
      </c>
    </row>
    <row r="12" spans="1:3" ht="66" x14ac:dyDescent="0.3">
      <c r="A12" s="122"/>
      <c r="B12" s="46" t="s">
        <v>7</v>
      </c>
      <c r="C12" s="43" t="s">
        <v>7</v>
      </c>
    </row>
    <row r="13" spans="1:3" x14ac:dyDescent="0.3">
      <c r="A13" s="122"/>
      <c r="B13" s="46" t="s">
        <v>8</v>
      </c>
      <c r="C13" s="43" t="s">
        <v>8</v>
      </c>
    </row>
    <row r="14" spans="1:3" x14ac:dyDescent="0.3">
      <c r="A14" s="122"/>
      <c r="B14" s="46" t="s">
        <v>9</v>
      </c>
      <c r="C14" s="43" t="s">
        <v>9</v>
      </c>
    </row>
    <row r="15" spans="1:3" ht="33" x14ac:dyDescent="0.3">
      <c r="A15" s="122"/>
      <c r="B15" s="46" t="s">
        <v>19</v>
      </c>
      <c r="C15" s="43" t="s">
        <v>19</v>
      </c>
    </row>
    <row r="16" spans="1:3" x14ac:dyDescent="0.3">
      <c r="A16" s="122"/>
      <c r="B16" s="46" t="s">
        <v>10</v>
      </c>
      <c r="C16" s="43" t="s">
        <v>10</v>
      </c>
    </row>
    <row r="17" spans="1:3" x14ac:dyDescent="0.3">
      <c r="A17" s="122"/>
      <c r="B17" s="46" t="s">
        <v>11</v>
      </c>
      <c r="C17" s="43" t="s">
        <v>11</v>
      </c>
    </row>
    <row r="18" spans="1:3" ht="33" x14ac:dyDescent="0.3">
      <c r="A18" s="122"/>
      <c r="B18" s="46" t="s">
        <v>12</v>
      </c>
      <c r="C18" s="43" t="s">
        <v>12</v>
      </c>
    </row>
    <row r="19" spans="1:3" x14ac:dyDescent="0.3">
      <c r="A19" s="122"/>
      <c r="B19" s="46" t="s">
        <v>13</v>
      </c>
      <c r="C19" s="43" t="s">
        <v>13</v>
      </c>
    </row>
    <row r="20" spans="1:3" ht="33" x14ac:dyDescent="0.3">
      <c r="A20" s="122"/>
      <c r="B20" s="46" t="s">
        <v>14</v>
      </c>
      <c r="C20" s="43" t="s">
        <v>14</v>
      </c>
    </row>
    <row r="21" spans="1:3" x14ac:dyDescent="0.3">
      <c r="A21" s="122"/>
      <c r="B21" s="125" t="s">
        <v>15</v>
      </c>
      <c r="C21" s="43" t="s">
        <v>16</v>
      </c>
    </row>
    <row r="22" spans="1:3" x14ac:dyDescent="0.3">
      <c r="A22" s="122"/>
      <c r="B22" s="125"/>
      <c r="C22" s="43" t="s">
        <v>17</v>
      </c>
    </row>
    <row r="23" spans="1:3" ht="33" x14ac:dyDescent="0.3">
      <c r="A23" s="122"/>
      <c r="B23" s="125"/>
      <c r="C23" s="43" t="s">
        <v>18</v>
      </c>
    </row>
    <row r="24" spans="1:3" ht="33.75" thickBot="1" x14ac:dyDescent="0.35">
      <c r="A24" s="123"/>
      <c r="B24" s="128"/>
      <c r="C24" s="47" t="s">
        <v>20</v>
      </c>
    </row>
    <row r="25" spans="1:3" ht="16.5" customHeight="1" x14ac:dyDescent="0.3">
      <c r="A25" s="118" t="s">
        <v>108</v>
      </c>
      <c r="B25" s="129" t="s">
        <v>21</v>
      </c>
      <c r="C25" s="48" t="s">
        <v>22</v>
      </c>
    </row>
    <row r="26" spans="1:3" ht="33" x14ac:dyDescent="0.3">
      <c r="A26" s="119"/>
      <c r="B26" s="125"/>
      <c r="C26" s="44" t="s">
        <v>23</v>
      </c>
    </row>
    <row r="27" spans="1:3" x14ac:dyDescent="0.3">
      <c r="A27" s="119"/>
      <c r="B27" s="46" t="s">
        <v>24</v>
      </c>
      <c r="C27" s="44" t="s">
        <v>24</v>
      </c>
    </row>
    <row r="28" spans="1:3" ht="33" x14ac:dyDescent="0.3">
      <c r="A28" s="119"/>
      <c r="B28" s="46" t="s">
        <v>25</v>
      </c>
      <c r="C28" s="44" t="s">
        <v>25</v>
      </c>
    </row>
    <row r="29" spans="1:3" x14ac:dyDescent="0.3">
      <c r="A29" s="119"/>
      <c r="B29" s="124" t="s">
        <v>26</v>
      </c>
      <c r="C29" s="44" t="s">
        <v>59</v>
      </c>
    </row>
    <row r="30" spans="1:3" x14ac:dyDescent="0.3">
      <c r="A30" s="119"/>
      <c r="B30" s="124"/>
      <c r="C30" s="44" t="s">
        <v>60</v>
      </c>
    </row>
    <row r="31" spans="1:3" x14ac:dyDescent="0.3">
      <c r="A31" s="119"/>
      <c r="B31" s="124"/>
      <c r="C31" s="44" t="s">
        <v>61</v>
      </c>
    </row>
    <row r="32" spans="1:3" x14ac:dyDescent="0.3">
      <c r="A32" s="119"/>
      <c r="B32" s="124"/>
      <c r="C32" s="44" t="s">
        <v>62</v>
      </c>
    </row>
    <row r="33" spans="1:3" x14ac:dyDescent="0.3">
      <c r="A33" s="119"/>
      <c r="B33" s="124"/>
      <c r="C33" s="44" t="s">
        <v>63</v>
      </c>
    </row>
    <row r="34" spans="1:3" x14ac:dyDescent="0.3">
      <c r="A34" s="119"/>
      <c r="B34" s="124"/>
      <c r="C34" s="44" t="s">
        <v>64</v>
      </c>
    </row>
    <row r="35" spans="1:3" x14ac:dyDescent="0.3">
      <c r="A35" s="119"/>
      <c r="B35" s="124" t="s">
        <v>27</v>
      </c>
      <c r="C35" s="44" t="s">
        <v>56</v>
      </c>
    </row>
    <row r="36" spans="1:3" x14ac:dyDescent="0.3">
      <c r="A36" s="119"/>
      <c r="B36" s="124"/>
      <c r="C36" s="44" t="s">
        <v>57</v>
      </c>
    </row>
    <row r="37" spans="1:3" x14ac:dyDescent="0.3">
      <c r="A37" s="119"/>
      <c r="B37" s="124"/>
      <c r="C37" s="44" t="s">
        <v>58</v>
      </c>
    </row>
    <row r="38" spans="1:3" x14ac:dyDescent="0.3">
      <c r="A38" s="119"/>
      <c r="B38" s="125" t="s">
        <v>28</v>
      </c>
      <c r="C38" s="44" t="s">
        <v>52</v>
      </c>
    </row>
    <row r="39" spans="1:3" x14ac:dyDescent="0.3">
      <c r="A39" s="119"/>
      <c r="B39" s="125"/>
      <c r="C39" s="44" t="s">
        <v>53</v>
      </c>
    </row>
    <row r="40" spans="1:3" x14ac:dyDescent="0.3">
      <c r="A40" s="119"/>
      <c r="B40" s="125"/>
      <c r="C40" s="44" t="s">
        <v>54</v>
      </c>
    </row>
    <row r="41" spans="1:3" x14ac:dyDescent="0.3">
      <c r="A41" s="119"/>
      <c r="B41" s="125"/>
      <c r="C41" s="44" t="s">
        <v>55</v>
      </c>
    </row>
    <row r="42" spans="1:3" x14ac:dyDescent="0.3">
      <c r="A42" s="119"/>
      <c r="B42" s="46" t="s">
        <v>29</v>
      </c>
      <c r="C42" s="44" t="s">
        <v>29</v>
      </c>
    </row>
    <row r="43" spans="1:3" x14ac:dyDescent="0.3">
      <c r="A43" s="119"/>
      <c r="B43" s="46" t="s">
        <v>30</v>
      </c>
      <c r="C43" s="44" t="s">
        <v>30</v>
      </c>
    </row>
    <row r="44" spans="1:3" x14ac:dyDescent="0.3">
      <c r="A44" s="119"/>
      <c r="B44" s="46" t="s">
        <v>31</v>
      </c>
      <c r="C44" s="44" t="s">
        <v>31</v>
      </c>
    </row>
    <row r="45" spans="1:3" x14ac:dyDescent="0.3">
      <c r="A45" s="119"/>
      <c r="B45" s="46" t="s">
        <v>32</v>
      </c>
      <c r="C45" s="44" t="s">
        <v>32</v>
      </c>
    </row>
    <row r="46" spans="1:3" x14ac:dyDescent="0.3">
      <c r="A46" s="119"/>
      <c r="B46" s="46" t="s">
        <v>33</v>
      </c>
      <c r="C46" s="44" t="s">
        <v>33</v>
      </c>
    </row>
    <row r="47" spans="1:3" ht="33" x14ac:dyDescent="0.3">
      <c r="A47" s="119"/>
      <c r="B47" s="46" t="s">
        <v>34</v>
      </c>
      <c r="C47" s="44" t="s">
        <v>34</v>
      </c>
    </row>
    <row r="48" spans="1:3" x14ac:dyDescent="0.3">
      <c r="A48" s="119"/>
      <c r="B48" s="46" t="s">
        <v>35</v>
      </c>
      <c r="C48" s="44" t="s">
        <v>35</v>
      </c>
    </row>
    <row r="49" spans="1:3" x14ac:dyDescent="0.3">
      <c r="A49" s="119"/>
      <c r="B49" s="46" t="s">
        <v>36</v>
      </c>
      <c r="C49" s="44" t="s">
        <v>36</v>
      </c>
    </row>
    <row r="50" spans="1:3" x14ac:dyDescent="0.3">
      <c r="A50" s="119"/>
      <c r="B50" s="125" t="s">
        <v>37</v>
      </c>
      <c r="C50" s="44" t="s">
        <v>38</v>
      </c>
    </row>
    <row r="51" spans="1:3" x14ac:dyDescent="0.3">
      <c r="A51" s="119"/>
      <c r="B51" s="125"/>
      <c r="C51" s="44" t="s">
        <v>39</v>
      </c>
    </row>
    <row r="52" spans="1:3" x14ac:dyDescent="0.3">
      <c r="A52" s="119"/>
      <c r="B52" s="125"/>
      <c r="C52" s="44" t="s">
        <v>40</v>
      </c>
    </row>
    <row r="53" spans="1:3" ht="33" x14ac:dyDescent="0.3">
      <c r="A53" s="119"/>
      <c r="B53" s="125"/>
      <c r="C53" s="44" t="s">
        <v>41</v>
      </c>
    </row>
    <row r="54" spans="1:3" x14ac:dyDescent="0.3">
      <c r="A54" s="119"/>
      <c r="B54" s="125" t="s">
        <v>42</v>
      </c>
      <c r="C54" s="44" t="s">
        <v>49</v>
      </c>
    </row>
    <row r="55" spans="1:3" x14ac:dyDescent="0.3">
      <c r="A55" s="119"/>
      <c r="B55" s="125"/>
      <c r="C55" s="44" t="s">
        <v>50</v>
      </c>
    </row>
    <row r="56" spans="1:3" x14ac:dyDescent="0.3">
      <c r="A56" s="119"/>
      <c r="B56" s="125"/>
      <c r="C56" s="44" t="s">
        <v>51</v>
      </c>
    </row>
    <row r="57" spans="1:3" x14ac:dyDescent="0.3">
      <c r="A57" s="119"/>
      <c r="B57" s="46" t="s">
        <v>43</v>
      </c>
      <c r="C57" s="44" t="s">
        <v>43</v>
      </c>
    </row>
    <row r="58" spans="1:3" x14ac:dyDescent="0.3">
      <c r="A58" s="119"/>
      <c r="B58" s="46" t="s">
        <v>44</v>
      </c>
      <c r="C58" s="44" t="s">
        <v>44</v>
      </c>
    </row>
    <row r="59" spans="1:3" x14ac:dyDescent="0.3">
      <c r="A59" s="119"/>
      <c r="B59" s="46" t="s">
        <v>45</v>
      </c>
      <c r="C59" s="44" t="s">
        <v>45</v>
      </c>
    </row>
    <row r="60" spans="1:3" x14ac:dyDescent="0.3">
      <c r="A60" s="119"/>
      <c r="B60" s="46" t="s">
        <v>46</v>
      </c>
      <c r="C60" s="44" t="s">
        <v>46</v>
      </c>
    </row>
    <row r="61" spans="1:3" x14ac:dyDescent="0.3">
      <c r="A61" s="119"/>
      <c r="B61" s="46" t="s">
        <v>47</v>
      </c>
      <c r="C61" s="44" t="s">
        <v>47</v>
      </c>
    </row>
    <row r="62" spans="1:3" x14ac:dyDescent="0.3">
      <c r="A62" s="119"/>
      <c r="B62" s="57" t="s">
        <v>48</v>
      </c>
      <c r="C62" s="58" t="s">
        <v>48</v>
      </c>
    </row>
    <row r="63" spans="1:3" ht="17.25" thickBot="1" x14ac:dyDescent="0.35">
      <c r="A63" s="120"/>
      <c r="B63" s="49" t="s">
        <v>121</v>
      </c>
      <c r="C63" s="50" t="s">
        <v>121</v>
      </c>
    </row>
    <row r="64" spans="1:3" ht="102.75" customHeight="1" thickBot="1" x14ac:dyDescent="0.35">
      <c r="A64" s="112" t="s">
        <v>106</v>
      </c>
      <c r="B64" s="113"/>
      <c r="C64" s="114"/>
    </row>
    <row r="65" spans="1:2" x14ac:dyDescent="0.3">
      <c r="A65" s="42"/>
    </row>
    <row r="66" spans="1:2" x14ac:dyDescent="0.3">
      <c r="A66" s="42"/>
    </row>
    <row r="67" spans="1:2" x14ac:dyDescent="0.3">
      <c r="A67" s="41"/>
      <c r="B67" s="41" t="s">
        <v>72</v>
      </c>
    </row>
    <row r="68" spans="1:2" x14ac:dyDescent="0.3">
      <c r="A68" s="41"/>
      <c r="B68" s="41" t="s">
        <v>94</v>
      </c>
    </row>
  </sheetData>
  <mergeCells count="13">
    <mergeCell ref="A64:C64"/>
    <mergeCell ref="A1:C1"/>
    <mergeCell ref="A25:A63"/>
    <mergeCell ref="A2:A24"/>
    <mergeCell ref="B29:B34"/>
    <mergeCell ref="B35:B37"/>
    <mergeCell ref="B38:B41"/>
    <mergeCell ref="B50:B53"/>
    <mergeCell ref="B54:B56"/>
    <mergeCell ref="B2:B4"/>
    <mergeCell ref="B5:B8"/>
    <mergeCell ref="B21:B24"/>
    <mergeCell ref="B25:B2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Buget Plan de afaceri_106932</vt:lpstr>
      <vt:lpstr>Cheltuieli Eligibile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Metodo Consultores</dc:creator>
  <cp:lastModifiedBy>PC-10</cp:lastModifiedBy>
  <cp:lastPrinted>2018-05-21T12:29:45Z</cp:lastPrinted>
  <dcterms:created xsi:type="dcterms:W3CDTF">2018-04-26T16:04:39Z</dcterms:created>
  <dcterms:modified xsi:type="dcterms:W3CDTF">2019-01-25T13:25:41Z</dcterms:modified>
</cp:coreProperties>
</file>